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gakumu-sv\shienka\学生総合支援グループ\授業料免除等・奨学金関係\１ 授業料・入学料免除（09.12～）\01_授業料免除申請書類\Y2026_申請書類\0.HP掲載用\様式\"/>
    </mc:Choice>
  </mc:AlternateContent>
  <xr:revisionPtr revIDLastSave="0" documentId="13_ncr:1_{49ACE72F-D17E-450A-80F2-E464E8C2B678}" xr6:coauthVersionLast="47" xr6:coauthVersionMax="47" xr10:uidLastSave="{00000000-0000-0000-0000-000000000000}"/>
  <bookViews>
    <workbookView xWindow="5670" yWindow="360" windowWidth="20010" windowHeight="14100" xr2:uid="{5C15B205-D0C2-4448-AFBA-526C083928A4}"/>
  </bookViews>
  <sheets>
    <sheet name="【様式1】所得・控除計算書（死亡）" sheetId="17" r:id="rId1"/>
    <sheet name="計算シート" sheetId="7" state="hidden" r:id="rId2"/>
    <sheet name="LIST(所得区分)" sheetId="9" state="hidden" r:id="rId3"/>
    <sheet name="LIST(給与所得)" sheetId="8" state="hidden" r:id="rId4"/>
    <sheet name="LIST(人的控除)" sheetId="10" state="hidden" r:id="rId5"/>
  </sheets>
  <definedNames>
    <definedName name="_xlnm.Print_Area" localSheetId="0">'【様式1】所得・控除計算書（死亡）'!$A$1:$AR$95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7" l="1"/>
  <c r="O72" i="17"/>
  <c r="B45" i="7"/>
  <c r="O63" i="17" s="1"/>
  <c r="B39" i="7"/>
  <c r="O54" i="17" s="1"/>
  <c r="B43" i="7" l="1"/>
  <c r="O65" i="17" s="1"/>
  <c r="B22" i="7"/>
  <c r="B14" i="7"/>
  <c r="B13" i="7"/>
  <c r="B12" i="7"/>
  <c r="B11" i="7"/>
  <c r="B9" i="7"/>
  <c r="B33" i="7"/>
  <c r="AD46" i="17" l="1"/>
  <c r="X32" i="17"/>
  <c r="K21" i="17"/>
  <c r="K34" i="17"/>
  <c r="G41" i="7"/>
  <c r="G37" i="7"/>
  <c r="G38" i="7"/>
  <c r="G39" i="7"/>
  <c r="G40" i="7"/>
  <c r="G42" i="7"/>
  <c r="B58" i="7"/>
  <c r="O71" i="17" s="1"/>
  <c r="B57" i="7"/>
  <c r="O70" i="17" s="1"/>
  <c r="B56" i="7"/>
  <c r="O69" i="17" s="1"/>
  <c r="B55" i="7"/>
  <c r="O68" i="17" s="1"/>
  <c r="B54" i="7"/>
  <c r="O66" i="17" s="1"/>
  <c r="B53" i="7"/>
  <c r="O67" i="17" s="1"/>
  <c r="G36" i="7"/>
  <c r="F37" i="7"/>
  <c r="F38" i="7"/>
  <c r="F39" i="7"/>
  <c r="F40" i="7"/>
  <c r="F41" i="7"/>
  <c r="F42" i="7"/>
  <c r="F36" i="7"/>
  <c r="E37" i="7"/>
  <c r="E38" i="7"/>
  <c r="E39" i="7"/>
  <c r="E40" i="7"/>
  <c r="E41" i="7"/>
  <c r="E42" i="7"/>
  <c r="E36" i="7"/>
  <c r="G34" i="7"/>
  <c r="H41" i="7" l="1"/>
  <c r="H36" i="7"/>
  <c r="I36" i="7"/>
  <c r="H38" i="7"/>
  <c r="H39" i="7"/>
  <c r="H37" i="7"/>
  <c r="I37" i="7"/>
  <c r="I41" i="7"/>
  <c r="I42" i="7"/>
  <c r="I40" i="7"/>
  <c r="H42" i="7"/>
  <c r="I39" i="7"/>
  <c r="H40" i="7"/>
  <c r="I38" i="7"/>
  <c r="B46" i="7" l="1"/>
  <c r="O56" i="17" s="1"/>
  <c r="B50" i="7"/>
  <c r="O60" i="17" s="1"/>
  <c r="B52" i="7"/>
  <c r="O62" i="17" s="1"/>
  <c r="B48" i="7"/>
  <c r="O58" i="17" s="1"/>
  <c r="B47" i="7"/>
  <c r="O57" i="17" s="1"/>
  <c r="B49" i="7"/>
  <c r="O59" i="17" s="1"/>
  <c r="B51" i="7"/>
  <c r="O61" i="17" s="1"/>
  <c r="B60" i="7" l="1"/>
  <c r="O73" i="17" s="1"/>
  <c r="B27" i="7"/>
  <c r="B26" i="7"/>
  <c r="B25" i="7"/>
  <c r="B23" i="7"/>
  <c r="B20" i="7"/>
  <c r="B21" i="7"/>
  <c r="B19" i="7"/>
  <c r="B18" i="7"/>
  <c r="B17" i="7"/>
  <c r="B16" i="7"/>
  <c r="B15" i="7"/>
  <c r="B2" i="7"/>
  <c r="B5" i="7"/>
  <c r="B7" i="7"/>
  <c r="B3" i="7"/>
  <c r="B4" i="7" s="1"/>
  <c r="AD47" i="17" l="1"/>
  <c r="B6" i="7"/>
  <c r="B24" i="7"/>
  <c r="B29" i="7" s="1"/>
  <c r="B8" i="7" l="1"/>
</calcChain>
</file>

<file path=xl/sharedStrings.xml><?xml version="1.0" encoding="utf-8"?>
<sst xmlns="http://schemas.openxmlformats.org/spreadsheetml/2006/main" count="560" uniqueCount="342">
  <si>
    <t>氏名</t>
    <rPh sb="0" eb="2">
      <t>シメイ</t>
    </rPh>
    <phoneticPr fontId="3"/>
  </si>
  <si>
    <t>続柄</t>
    <rPh sb="0" eb="2">
      <t>ツヅキガラ</t>
    </rPh>
    <phoneticPr fontId="3"/>
  </si>
  <si>
    <t>年齢</t>
    <rPh sb="0" eb="2">
      <t>ネンレイ</t>
    </rPh>
    <phoneticPr fontId="2"/>
  </si>
  <si>
    <t>給与収入金額JPY</t>
    <rPh sb="0" eb="2">
      <t>キュウヨ</t>
    </rPh>
    <rPh sb="2" eb="4">
      <t>シュウニュウ</t>
    </rPh>
    <rPh sb="4" eb="6">
      <t>キンガク</t>
    </rPh>
    <phoneticPr fontId="2"/>
  </si>
  <si>
    <t>給与所得金額</t>
    <rPh sb="0" eb="2">
      <t>キュウヨ</t>
    </rPh>
    <rPh sb="2" eb="4">
      <t>ショトク</t>
    </rPh>
    <rPh sb="4" eb="6">
      <t>キンガク</t>
    </rPh>
    <phoneticPr fontId="2"/>
  </si>
  <si>
    <t>年金収入金額JPY</t>
    <rPh sb="0" eb="2">
      <t>ネンキン</t>
    </rPh>
    <rPh sb="2" eb="4">
      <t>シュウニュウ</t>
    </rPh>
    <rPh sb="4" eb="6">
      <t>キンガク</t>
    </rPh>
    <phoneticPr fontId="2"/>
  </si>
  <si>
    <t>年金所得金額</t>
    <rPh sb="0" eb="2">
      <t>ネンキン</t>
    </rPh>
    <rPh sb="2" eb="4">
      <t>ショトク</t>
    </rPh>
    <rPh sb="4" eb="6">
      <t>キンガク</t>
    </rPh>
    <phoneticPr fontId="2"/>
  </si>
  <si>
    <t>事業所得金額JPY</t>
    <rPh sb="0" eb="2">
      <t>ジギョウ</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</si>
  <si>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</si>
  <si>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</si>
  <si>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</si>
  <si>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</si>
  <si>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</si>
  <si>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</si>
  <si>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</si>
  <si>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</si>
  <si>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項番</t>
    <rPh sb="0" eb="1">
      <t>コウ</t>
    </rPh>
    <rPh sb="1" eb="2">
      <t>バン</t>
    </rPh>
    <phoneticPr fontId="5"/>
  </si>
  <si>
    <t>値</t>
    <rPh sb="0" eb="1">
      <t>アタイ</t>
    </rPh>
    <phoneticPr fontId="5"/>
  </si>
  <si>
    <t>入力形式</t>
    <rPh sb="0" eb="2">
      <t>ニュウリョク</t>
    </rPh>
    <rPh sb="2" eb="4">
      <t>ケイシキ</t>
    </rPh>
    <phoneticPr fontId="5"/>
  </si>
  <si>
    <t>説明</t>
    <rPh sb="0" eb="2">
      <t>セツメイ</t>
    </rPh>
    <phoneticPr fontId="5"/>
  </si>
  <si>
    <t>文字列</t>
    <rPh sb="0" eb="3">
      <t>モジレツ</t>
    </rPh>
    <phoneticPr fontId="5"/>
  </si>
  <si>
    <t>1619000未満の給与所得金額</t>
    <rPh sb="7" eb="9">
      <t>ミマン</t>
    </rPh>
    <rPh sb="10" eb="12">
      <t>キュウヨ</t>
    </rPh>
    <rPh sb="12" eb="14">
      <t>ショトク</t>
    </rPh>
    <rPh sb="14" eb="16">
      <t>キンガク</t>
    </rPh>
    <phoneticPr fontId="5"/>
  </si>
  <si>
    <t>1620000未満の給与所得金額</t>
    <rPh sb="7" eb="9">
      <t>ミマン</t>
    </rPh>
    <rPh sb="10" eb="12">
      <t>キュウヨ</t>
    </rPh>
    <rPh sb="12" eb="14">
      <t>ショトク</t>
    </rPh>
    <rPh sb="14" eb="16">
      <t>キンガク</t>
    </rPh>
    <phoneticPr fontId="5"/>
  </si>
  <si>
    <t>1622000未満の給与所得金額</t>
    <rPh sb="7" eb="9">
      <t>ミマン</t>
    </rPh>
    <rPh sb="10" eb="12">
      <t>キュウヨ</t>
    </rPh>
    <rPh sb="12" eb="14">
      <t>ショトク</t>
    </rPh>
    <rPh sb="14" eb="16">
      <t>キンガク</t>
    </rPh>
    <phoneticPr fontId="5"/>
  </si>
  <si>
    <t>1624000未満の給与所得金額</t>
    <rPh sb="7" eb="9">
      <t>ミマン</t>
    </rPh>
    <rPh sb="10" eb="12">
      <t>キュウヨ</t>
    </rPh>
    <rPh sb="12" eb="14">
      <t>ショトク</t>
    </rPh>
    <rPh sb="14" eb="16">
      <t>キンガク</t>
    </rPh>
    <phoneticPr fontId="5"/>
  </si>
  <si>
    <t>1628000未満の給与所得金額</t>
    <rPh sb="7" eb="9">
      <t>ミマン</t>
    </rPh>
    <rPh sb="10" eb="12">
      <t>キュウヨ</t>
    </rPh>
    <rPh sb="12" eb="14">
      <t>ショトク</t>
    </rPh>
    <rPh sb="14" eb="16">
      <t>キンガク</t>
    </rPh>
    <phoneticPr fontId="5"/>
  </si>
  <si>
    <t>1800000未満の給与所得金額</t>
    <rPh sb="7" eb="9">
      <t>ミマン</t>
    </rPh>
    <rPh sb="10" eb="12">
      <t>キュウヨ</t>
    </rPh>
    <rPh sb="12" eb="14">
      <t>ショトク</t>
    </rPh>
    <rPh sb="14" eb="16">
      <t>キンガク</t>
    </rPh>
    <phoneticPr fontId="5"/>
  </si>
  <si>
    <t>3600000未満の給与所得金額</t>
    <rPh sb="7" eb="9">
      <t>ミマン</t>
    </rPh>
    <rPh sb="10" eb="12">
      <t>キュウヨ</t>
    </rPh>
    <rPh sb="12" eb="14">
      <t>ショトク</t>
    </rPh>
    <rPh sb="14" eb="16">
      <t>キンガク</t>
    </rPh>
    <phoneticPr fontId="5"/>
  </si>
  <si>
    <t>6600000未満の給与所得金額</t>
    <rPh sb="7" eb="9">
      <t>ミマン</t>
    </rPh>
    <rPh sb="10" eb="12">
      <t>キュウヨ</t>
    </rPh>
    <rPh sb="12" eb="14">
      <t>ショトク</t>
    </rPh>
    <rPh sb="14" eb="16">
      <t>キンガク</t>
    </rPh>
    <phoneticPr fontId="5"/>
  </si>
  <si>
    <t>数値</t>
    <rPh sb="0" eb="2">
      <t>スウチ</t>
    </rPh>
    <phoneticPr fontId="5"/>
  </si>
  <si>
    <t>年金年齢区分</t>
    <rPh sb="0" eb="2">
      <t>ネンキン</t>
    </rPh>
    <rPh sb="2" eb="4">
      <t>ネンレイ</t>
    </rPh>
    <rPh sb="4" eb="6">
      <t>クブン</t>
    </rPh>
    <phoneticPr fontId="5"/>
  </si>
  <si>
    <t>年金65歳以上の収入区分1</t>
    <rPh sb="4" eb="5">
      <t>サイ</t>
    </rPh>
    <rPh sb="5" eb="7">
      <t>イジョウ</t>
    </rPh>
    <rPh sb="8" eb="10">
      <t>シュウニュウ</t>
    </rPh>
    <rPh sb="10" eb="12">
      <t>クブン</t>
    </rPh>
    <phoneticPr fontId="5"/>
  </si>
  <si>
    <t>年金65歳以上の収入区分2</t>
    <rPh sb="4" eb="5">
      <t>サイ</t>
    </rPh>
    <rPh sb="5" eb="7">
      <t>イジョウ</t>
    </rPh>
    <rPh sb="8" eb="10">
      <t>シュウニュウ</t>
    </rPh>
    <rPh sb="10" eb="12">
      <t>クブン</t>
    </rPh>
    <phoneticPr fontId="5"/>
  </si>
  <si>
    <t>年金65歳以上の収入区分3</t>
    <rPh sb="4" eb="5">
      <t>サイ</t>
    </rPh>
    <rPh sb="5" eb="7">
      <t>イジョウ</t>
    </rPh>
    <rPh sb="8" eb="10">
      <t>シュウニュウ</t>
    </rPh>
    <rPh sb="10" eb="12">
      <t>クブン</t>
    </rPh>
    <phoneticPr fontId="5"/>
  </si>
  <si>
    <t>年金65歳未満の収入区分1</t>
    <rPh sb="4" eb="5">
      <t>サイ</t>
    </rPh>
    <rPh sb="5" eb="7">
      <t>ミマン</t>
    </rPh>
    <rPh sb="8" eb="10">
      <t>シュウニュウ</t>
    </rPh>
    <rPh sb="10" eb="12">
      <t>クブン</t>
    </rPh>
    <phoneticPr fontId="5"/>
  </si>
  <si>
    <t>年金65歳未満の収入区分2</t>
    <rPh sb="4" eb="5">
      <t>サイ</t>
    </rPh>
    <rPh sb="5" eb="7">
      <t>ミマン</t>
    </rPh>
    <rPh sb="8" eb="10">
      <t>シュウニュウ</t>
    </rPh>
    <rPh sb="10" eb="12">
      <t>クブン</t>
    </rPh>
    <phoneticPr fontId="5"/>
  </si>
  <si>
    <t>年金65歳未満の収入区分3</t>
    <rPh sb="4" eb="5">
      <t>サイ</t>
    </rPh>
    <rPh sb="5" eb="7">
      <t>ミマン</t>
    </rPh>
    <rPh sb="8" eb="10">
      <t>シュウニュウ</t>
    </rPh>
    <rPh sb="10" eb="12">
      <t>クブン</t>
    </rPh>
    <phoneticPr fontId="5"/>
  </si>
  <si>
    <t>65歳以上の年金所得額1</t>
    <rPh sb="2" eb="3">
      <t>サイ</t>
    </rPh>
    <rPh sb="3" eb="5">
      <t>イジョウ</t>
    </rPh>
    <rPh sb="6" eb="8">
      <t>ネンキン</t>
    </rPh>
    <rPh sb="8" eb="10">
      <t>ショトク</t>
    </rPh>
    <rPh sb="10" eb="11">
      <t>ガク</t>
    </rPh>
    <phoneticPr fontId="5"/>
  </si>
  <si>
    <t>65歳以上の年金所得額2</t>
    <rPh sb="2" eb="3">
      <t>サイ</t>
    </rPh>
    <rPh sb="3" eb="5">
      <t>イジョウ</t>
    </rPh>
    <rPh sb="6" eb="8">
      <t>ネンキン</t>
    </rPh>
    <rPh sb="8" eb="10">
      <t>ショトク</t>
    </rPh>
    <rPh sb="10" eb="11">
      <t>ガク</t>
    </rPh>
    <phoneticPr fontId="5"/>
  </si>
  <si>
    <t>65歳以上の年金所得額3</t>
    <rPh sb="2" eb="3">
      <t>サイ</t>
    </rPh>
    <rPh sb="3" eb="5">
      <t>イジョウ</t>
    </rPh>
    <rPh sb="6" eb="8">
      <t>ネンキン</t>
    </rPh>
    <rPh sb="8" eb="10">
      <t>ショトク</t>
    </rPh>
    <rPh sb="10" eb="11">
      <t>ガク</t>
    </rPh>
    <phoneticPr fontId="5"/>
  </si>
  <si>
    <t>65歳以上の年金所得額4</t>
    <rPh sb="2" eb="3">
      <t>サイ</t>
    </rPh>
    <rPh sb="3" eb="5">
      <t>イジョウ</t>
    </rPh>
    <rPh sb="6" eb="8">
      <t>ネンキン</t>
    </rPh>
    <rPh sb="8" eb="10">
      <t>ショトク</t>
    </rPh>
    <rPh sb="10" eb="11">
      <t>ガク</t>
    </rPh>
    <phoneticPr fontId="5"/>
  </si>
  <si>
    <t>65歳未満の年金所得額1</t>
    <rPh sb="2" eb="3">
      <t>サイ</t>
    </rPh>
    <rPh sb="3" eb="5">
      <t>ミマン</t>
    </rPh>
    <rPh sb="6" eb="8">
      <t>ネンキン</t>
    </rPh>
    <rPh sb="8" eb="10">
      <t>ショトク</t>
    </rPh>
    <rPh sb="10" eb="11">
      <t>ガク</t>
    </rPh>
    <phoneticPr fontId="5"/>
  </si>
  <si>
    <t>65歳未満の年金所得額2</t>
    <rPh sb="2" eb="3">
      <t>サイ</t>
    </rPh>
    <rPh sb="6" eb="8">
      <t>ネンキン</t>
    </rPh>
    <rPh sb="8" eb="10">
      <t>ショトク</t>
    </rPh>
    <rPh sb="10" eb="11">
      <t>ガク</t>
    </rPh>
    <phoneticPr fontId="5"/>
  </si>
  <si>
    <t>65歳未満の年金所得額3</t>
    <rPh sb="2" eb="3">
      <t>サイ</t>
    </rPh>
    <rPh sb="6" eb="8">
      <t>ネンキン</t>
    </rPh>
    <rPh sb="8" eb="10">
      <t>ショトク</t>
    </rPh>
    <rPh sb="10" eb="11">
      <t>ガク</t>
    </rPh>
    <phoneticPr fontId="5"/>
  </si>
  <si>
    <t>65歳未満の年金所得額4</t>
    <rPh sb="2" eb="3">
      <t>サイ</t>
    </rPh>
    <rPh sb="6" eb="8">
      <t>ネンキン</t>
    </rPh>
    <rPh sb="8" eb="10">
      <t>ショトク</t>
    </rPh>
    <rPh sb="10" eb="11">
      <t>ガク</t>
    </rPh>
    <phoneticPr fontId="5"/>
  </si>
  <si>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5"/>
  </si>
  <si>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5"/>
  </si>
  <si>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5"/>
  </si>
  <si>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5"/>
  </si>
  <si>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5"/>
  </si>
  <si>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5"/>
  </si>
  <si>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5"/>
  </si>
  <si>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5"/>
  </si>
  <si>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5"/>
  </si>
  <si>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5"/>
  </si>
  <si>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5"/>
  </si>
  <si>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5"/>
  </si>
  <si>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5"/>
  </si>
  <si>
    <t>給与所得控除のための給与収入区分A</t>
    <rPh sb="0" eb="2">
      <t>キュウヨ</t>
    </rPh>
    <rPh sb="2" eb="4">
      <t>ショトク</t>
    </rPh>
    <rPh sb="4" eb="6">
      <t>コウジョ</t>
    </rPh>
    <rPh sb="10" eb="12">
      <t>キュウヨ</t>
    </rPh>
    <rPh sb="12" eb="14">
      <t>シュウニュウ</t>
    </rPh>
    <rPh sb="14" eb="16">
      <t>クブン</t>
    </rPh>
    <phoneticPr fontId="5"/>
  </si>
  <si>
    <t>給与所得控除のための給与収入区分B</t>
    <rPh sb="0" eb="2">
      <t>キュウヨ</t>
    </rPh>
    <rPh sb="2" eb="4">
      <t>ショトク</t>
    </rPh>
    <rPh sb="4" eb="6">
      <t>コウジョ</t>
    </rPh>
    <rPh sb="10" eb="12">
      <t>キュウヨ</t>
    </rPh>
    <rPh sb="12" eb="14">
      <t>シュウニュウ</t>
    </rPh>
    <rPh sb="14" eb="16">
      <t>クブン</t>
    </rPh>
    <phoneticPr fontId="5"/>
  </si>
  <si>
    <t>給与所得控除のための給与収入区分C</t>
    <rPh sb="0" eb="2">
      <t>キュウヨ</t>
    </rPh>
    <rPh sb="2" eb="4">
      <t>ショトク</t>
    </rPh>
    <rPh sb="4" eb="6">
      <t>コウジョ</t>
    </rPh>
    <rPh sb="10" eb="12">
      <t>キュウヨ</t>
    </rPh>
    <rPh sb="12" eb="14">
      <t>シュウニュウ</t>
    </rPh>
    <rPh sb="14" eb="16">
      <t>クブン</t>
    </rPh>
    <phoneticPr fontId="5"/>
  </si>
  <si>
    <t>給与所得控除のための給与収入区分D</t>
    <rPh sb="0" eb="2">
      <t>キュウヨ</t>
    </rPh>
    <rPh sb="2" eb="4">
      <t>ショトク</t>
    </rPh>
    <rPh sb="4" eb="6">
      <t>コウジョ</t>
    </rPh>
    <rPh sb="10" eb="12">
      <t>キュウヨ</t>
    </rPh>
    <rPh sb="12" eb="14">
      <t>シュウニュウ</t>
    </rPh>
    <rPh sb="14" eb="16">
      <t>クブン</t>
    </rPh>
    <phoneticPr fontId="5"/>
  </si>
  <si>
    <t>給与所得控除のための給与収入区分E</t>
    <rPh sb="0" eb="2">
      <t>キュウヨ</t>
    </rPh>
    <rPh sb="2" eb="4">
      <t>ショトク</t>
    </rPh>
    <rPh sb="4" eb="6">
      <t>コウジョ</t>
    </rPh>
    <rPh sb="10" eb="12">
      <t>キュウヨ</t>
    </rPh>
    <rPh sb="12" eb="14">
      <t>シュウニュウ</t>
    </rPh>
    <rPh sb="14" eb="16">
      <t>クブン</t>
    </rPh>
    <phoneticPr fontId="5"/>
  </si>
  <si>
    <t>給与所得控除のための給与収入区分F</t>
    <rPh sb="0" eb="2">
      <t>キュウヨ</t>
    </rPh>
    <rPh sb="2" eb="4">
      <t>ショトク</t>
    </rPh>
    <rPh sb="4" eb="6">
      <t>コウジョ</t>
    </rPh>
    <rPh sb="10" eb="12">
      <t>キュウヨ</t>
    </rPh>
    <rPh sb="12" eb="14">
      <t>シュウニュウ</t>
    </rPh>
    <rPh sb="14" eb="16">
      <t>クブン</t>
    </rPh>
    <phoneticPr fontId="5"/>
  </si>
  <si>
    <t>給与所得控除のための給与収入区分G</t>
    <rPh sb="0" eb="2">
      <t>キュウヨ</t>
    </rPh>
    <rPh sb="2" eb="4">
      <t>ショトク</t>
    </rPh>
    <rPh sb="4" eb="6">
      <t>コウジョ</t>
    </rPh>
    <rPh sb="10" eb="12">
      <t>キュウヨ</t>
    </rPh>
    <rPh sb="12" eb="14">
      <t>シュウニュウ</t>
    </rPh>
    <rPh sb="14" eb="16">
      <t>クブン</t>
    </rPh>
    <phoneticPr fontId="5"/>
  </si>
  <si>
    <t>給与所得控除のための給与収入区分H</t>
    <rPh sb="0" eb="2">
      <t>キュウヨ</t>
    </rPh>
    <rPh sb="2" eb="4">
      <t>ショトク</t>
    </rPh>
    <rPh sb="4" eb="6">
      <t>コウジョ</t>
    </rPh>
    <rPh sb="10" eb="12">
      <t>キュウヨ</t>
    </rPh>
    <rPh sb="12" eb="14">
      <t>シュウニュウ</t>
    </rPh>
    <rPh sb="14" eb="16">
      <t>クブン</t>
    </rPh>
    <phoneticPr fontId="5"/>
  </si>
  <si>
    <t>給与所得控除のための給与収入区分I</t>
    <rPh sb="0" eb="2">
      <t>キュウヨ</t>
    </rPh>
    <rPh sb="2" eb="4">
      <t>ショトク</t>
    </rPh>
    <rPh sb="4" eb="6">
      <t>コウジョ</t>
    </rPh>
    <rPh sb="10" eb="12">
      <t>キュウヨ</t>
    </rPh>
    <rPh sb="12" eb="14">
      <t>シュウニュウ</t>
    </rPh>
    <rPh sb="14" eb="16">
      <t>クブン</t>
    </rPh>
    <phoneticPr fontId="5"/>
  </si>
  <si>
    <t>給与所得控除のための給与収入区分J</t>
    <rPh sb="0" eb="2">
      <t>キュウヨ</t>
    </rPh>
    <rPh sb="2" eb="4">
      <t>ショトク</t>
    </rPh>
    <rPh sb="4" eb="6">
      <t>コウジョ</t>
    </rPh>
    <rPh sb="10" eb="12">
      <t>キュウヨ</t>
    </rPh>
    <rPh sb="12" eb="14">
      <t>シュウニュウ</t>
    </rPh>
    <rPh sb="14" eb="16">
      <t>クブン</t>
    </rPh>
    <phoneticPr fontId="5"/>
  </si>
  <si>
    <t>社保控除のための給与収入区分１</t>
    <rPh sb="0" eb="1">
      <t>シャ</t>
    </rPh>
    <rPh sb="1" eb="2">
      <t>ホ</t>
    </rPh>
    <rPh sb="2" eb="4">
      <t>コウジョ</t>
    </rPh>
    <rPh sb="8" eb="10">
      <t>キュウヨ</t>
    </rPh>
    <rPh sb="10" eb="12">
      <t>シュウニュウ</t>
    </rPh>
    <rPh sb="12" eb="14">
      <t>クブン</t>
    </rPh>
    <phoneticPr fontId="5"/>
  </si>
  <si>
    <t>社保控除のための給与収入区分２</t>
    <rPh sb="0" eb="1">
      <t>シャ</t>
    </rPh>
    <rPh sb="1" eb="2">
      <t>ホ</t>
    </rPh>
    <rPh sb="2" eb="4">
      <t>コウジョ</t>
    </rPh>
    <rPh sb="8" eb="10">
      <t>キュウヨ</t>
    </rPh>
    <rPh sb="10" eb="12">
      <t>シュウニュウ</t>
    </rPh>
    <rPh sb="12" eb="14">
      <t>クブン</t>
    </rPh>
    <phoneticPr fontId="5"/>
  </si>
  <si>
    <t>社保控除のための給与収入区分３</t>
    <rPh sb="0" eb="1">
      <t>シャ</t>
    </rPh>
    <rPh sb="1" eb="2">
      <t>ホ</t>
    </rPh>
    <rPh sb="2" eb="4">
      <t>コウジョ</t>
    </rPh>
    <rPh sb="8" eb="10">
      <t>キュウヨ</t>
    </rPh>
    <rPh sb="10" eb="12">
      <t>シュウニュウ</t>
    </rPh>
    <rPh sb="12" eb="14">
      <t>クブン</t>
    </rPh>
    <phoneticPr fontId="5"/>
  </si>
  <si>
    <t>社保控除のための給与収入区分４</t>
    <rPh sb="0" eb="1">
      <t>シャ</t>
    </rPh>
    <rPh sb="1" eb="2">
      <t>ホ</t>
    </rPh>
    <rPh sb="2" eb="4">
      <t>コウジョ</t>
    </rPh>
    <rPh sb="8" eb="10">
      <t>キュウヨ</t>
    </rPh>
    <rPh sb="10" eb="12">
      <t>シュウニュウ</t>
    </rPh>
    <rPh sb="12" eb="14">
      <t>クブン</t>
    </rPh>
    <phoneticPr fontId="5"/>
  </si>
  <si>
    <t>社保控除のための給与収入区分５</t>
    <rPh sb="0" eb="1">
      <t>シャ</t>
    </rPh>
    <rPh sb="1" eb="2">
      <t>ホ</t>
    </rPh>
    <rPh sb="2" eb="4">
      <t>コウジョ</t>
    </rPh>
    <rPh sb="8" eb="10">
      <t>キュウヨ</t>
    </rPh>
    <rPh sb="10" eb="12">
      <t>シュウニュウ</t>
    </rPh>
    <rPh sb="12" eb="14">
      <t>クブン</t>
    </rPh>
    <phoneticPr fontId="5"/>
  </si>
  <si>
    <t>社保控除のための給与収入区分６</t>
    <rPh sb="0" eb="1">
      <t>シャ</t>
    </rPh>
    <rPh sb="1" eb="2">
      <t>ホ</t>
    </rPh>
    <rPh sb="2" eb="4">
      <t>コウジョ</t>
    </rPh>
    <rPh sb="8" eb="10">
      <t>キュウヨ</t>
    </rPh>
    <rPh sb="10" eb="12">
      <t>シュウニュウ</t>
    </rPh>
    <rPh sb="12" eb="14">
      <t>クブン</t>
    </rPh>
    <phoneticPr fontId="5"/>
  </si>
  <si>
    <t>社保控除のための給与収入区分７</t>
    <rPh sb="0" eb="1">
      <t>シャ</t>
    </rPh>
    <rPh sb="1" eb="2">
      <t>ホ</t>
    </rPh>
    <rPh sb="2" eb="4">
      <t>コウジョ</t>
    </rPh>
    <rPh sb="8" eb="10">
      <t>キュウヨ</t>
    </rPh>
    <rPh sb="10" eb="12">
      <t>シュウニュウ</t>
    </rPh>
    <rPh sb="12" eb="14">
      <t>クブン</t>
    </rPh>
    <phoneticPr fontId="5"/>
  </si>
  <si>
    <t>社保控除のための給与収入区分８</t>
    <rPh sb="0" eb="1">
      <t>シャ</t>
    </rPh>
    <rPh sb="1" eb="2">
      <t>ホ</t>
    </rPh>
    <rPh sb="2" eb="4">
      <t>コウジョ</t>
    </rPh>
    <rPh sb="8" eb="10">
      <t>キュウヨ</t>
    </rPh>
    <rPh sb="10" eb="12">
      <t>シュウニュウ</t>
    </rPh>
    <rPh sb="12" eb="14">
      <t>クブン</t>
    </rPh>
    <phoneticPr fontId="5"/>
  </si>
  <si>
    <t>社保控除のための給与収入区分９</t>
    <rPh sb="0" eb="1">
      <t>シャ</t>
    </rPh>
    <rPh sb="1" eb="2">
      <t>ホ</t>
    </rPh>
    <rPh sb="2" eb="4">
      <t>コウジョ</t>
    </rPh>
    <rPh sb="8" eb="10">
      <t>キュウヨ</t>
    </rPh>
    <rPh sb="10" eb="12">
      <t>シュウニュウ</t>
    </rPh>
    <rPh sb="12" eb="14">
      <t>クブン</t>
    </rPh>
    <phoneticPr fontId="5"/>
  </si>
  <si>
    <t>社保控除のための給与収入区分１０</t>
    <rPh sb="0" eb="1">
      <t>シャ</t>
    </rPh>
    <rPh sb="1" eb="2">
      <t>ホ</t>
    </rPh>
    <rPh sb="2" eb="4">
      <t>コウジョ</t>
    </rPh>
    <rPh sb="8" eb="10">
      <t>キュウヨ</t>
    </rPh>
    <rPh sb="10" eb="12">
      <t>シュウニュウ</t>
    </rPh>
    <rPh sb="12" eb="14">
      <t>クブン</t>
    </rPh>
    <phoneticPr fontId="5"/>
  </si>
  <si>
    <t>社保控除のための給与収入区分１１</t>
    <rPh sb="0" eb="1">
      <t>シャ</t>
    </rPh>
    <rPh sb="1" eb="2">
      <t>ホ</t>
    </rPh>
    <rPh sb="2" eb="4">
      <t>コウジョ</t>
    </rPh>
    <rPh sb="8" eb="10">
      <t>キュウヨ</t>
    </rPh>
    <rPh sb="10" eb="12">
      <t>シュウニュウ</t>
    </rPh>
    <rPh sb="12" eb="14">
      <t>クブン</t>
    </rPh>
    <phoneticPr fontId="5"/>
  </si>
  <si>
    <t>社保控除のための給与収入区分１２</t>
    <rPh sb="0" eb="1">
      <t>シャ</t>
    </rPh>
    <rPh sb="1" eb="2">
      <t>ホ</t>
    </rPh>
    <rPh sb="2" eb="4">
      <t>コウジョ</t>
    </rPh>
    <rPh sb="8" eb="10">
      <t>キュウヨ</t>
    </rPh>
    <rPh sb="10" eb="12">
      <t>シュウニュウ</t>
    </rPh>
    <rPh sb="12" eb="14">
      <t>クブン</t>
    </rPh>
    <phoneticPr fontId="5"/>
  </si>
  <si>
    <t>社保控除のための給与収入区分１３</t>
    <rPh sb="0" eb="1">
      <t>シャ</t>
    </rPh>
    <rPh sb="1" eb="2">
      <t>ホ</t>
    </rPh>
    <rPh sb="2" eb="4">
      <t>コウジョ</t>
    </rPh>
    <rPh sb="8" eb="10">
      <t>キュウヨ</t>
    </rPh>
    <rPh sb="10" eb="12">
      <t>シュウニュウ</t>
    </rPh>
    <rPh sb="12" eb="14">
      <t>クブン</t>
    </rPh>
    <phoneticPr fontId="5"/>
  </si>
  <si>
    <t>社保控除のための給与収入区分１４</t>
    <rPh sb="0" eb="1">
      <t>シャ</t>
    </rPh>
    <rPh sb="1" eb="2">
      <t>ホ</t>
    </rPh>
    <rPh sb="2" eb="4">
      <t>コウジョ</t>
    </rPh>
    <rPh sb="8" eb="10">
      <t>キュウヨ</t>
    </rPh>
    <rPh sb="10" eb="12">
      <t>シュウニュウ</t>
    </rPh>
    <rPh sb="12" eb="14">
      <t>クブン</t>
    </rPh>
    <phoneticPr fontId="5"/>
  </si>
  <si>
    <t>社保控除のための給与収入区分１５</t>
    <rPh sb="0" eb="1">
      <t>シャ</t>
    </rPh>
    <rPh sb="1" eb="2">
      <t>ホ</t>
    </rPh>
    <rPh sb="2" eb="4">
      <t>コウジョ</t>
    </rPh>
    <rPh sb="8" eb="10">
      <t>キュウヨ</t>
    </rPh>
    <rPh sb="10" eb="12">
      <t>シュウニュウ</t>
    </rPh>
    <rPh sb="12" eb="14">
      <t>クブン</t>
    </rPh>
    <phoneticPr fontId="5"/>
  </si>
  <si>
    <t>社保控除のための給与収入区分１６</t>
    <rPh sb="0" eb="1">
      <t>シャ</t>
    </rPh>
    <rPh sb="1" eb="2">
      <t>ホ</t>
    </rPh>
    <rPh sb="2" eb="4">
      <t>コウジョ</t>
    </rPh>
    <rPh sb="8" eb="10">
      <t>キュウヨ</t>
    </rPh>
    <rPh sb="10" eb="12">
      <t>シュウニュウ</t>
    </rPh>
    <rPh sb="12" eb="14">
      <t>クブン</t>
    </rPh>
    <phoneticPr fontId="5"/>
  </si>
  <si>
    <t>社保控除のための給与収入区分１７</t>
    <rPh sb="0" eb="1">
      <t>シャ</t>
    </rPh>
    <rPh sb="1" eb="2">
      <t>ホ</t>
    </rPh>
    <rPh sb="2" eb="4">
      <t>コウジョ</t>
    </rPh>
    <rPh sb="8" eb="10">
      <t>キュウヨ</t>
    </rPh>
    <rPh sb="10" eb="12">
      <t>シュウニュウ</t>
    </rPh>
    <rPh sb="12" eb="14">
      <t>クブン</t>
    </rPh>
    <phoneticPr fontId="5"/>
  </si>
  <si>
    <t>社保控除のための給与収入区分１８</t>
    <rPh sb="0" eb="1">
      <t>シャ</t>
    </rPh>
    <rPh sb="1" eb="2">
      <t>ホ</t>
    </rPh>
    <rPh sb="2" eb="4">
      <t>コウジョ</t>
    </rPh>
    <rPh sb="8" eb="10">
      <t>キュウヨ</t>
    </rPh>
    <rPh sb="10" eb="12">
      <t>シュウニュウ</t>
    </rPh>
    <rPh sb="12" eb="14">
      <t>クブン</t>
    </rPh>
    <phoneticPr fontId="5"/>
  </si>
  <si>
    <t>社保控除のための給与収入区分１９</t>
    <rPh sb="0" eb="1">
      <t>シャ</t>
    </rPh>
    <rPh sb="1" eb="2">
      <t>ホ</t>
    </rPh>
    <rPh sb="2" eb="4">
      <t>コウジョ</t>
    </rPh>
    <rPh sb="8" eb="10">
      <t>キュウヨ</t>
    </rPh>
    <rPh sb="10" eb="12">
      <t>シュウニュウ</t>
    </rPh>
    <rPh sb="12" eb="14">
      <t>クブン</t>
    </rPh>
    <phoneticPr fontId="5"/>
  </si>
  <si>
    <t>社保控除のための給与収入区分２０</t>
    <rPh sb="0" eb="1">
      <t>シャ</t>
    </rPh>
    <rPh sb="1" eb="2">
      <t>ホ</t>
    </rPh>
    <rPh sb="2" eb="4">
      <t>コウジョ</t>
    </rPh>
    <rPh sb="8" eb="10">
      <t>キュウヨ</t>
    </rPh>
    <rPh sb="10" eb="12">
      <t>シュウニュウ</t>
    </rPh>
    <rPh sb="12" eb="14">
      <t>クブン</t>
    </rPh>
    <phoneticPr fontId="5"/>
  </si>
  <si>
    <t>社保控除のための給与収入区分２１</t>
    <rPh sb="0" eb="1">
      <t>シャ</t>
    </rPh>
    <rPh sb="1" eb="2">
      <t>ホ</t>
    </rPh>
    <rPh sb="2" eb="4">
      <t>コウジョ</t>
    </rPh>
    <rPh sb="8" eb="10">
      <t>キュウヨ</t>
    </rPh>
    <rPh sb="10" eb="12">
      <t>シュウニュウ</t>
    </rPh>
    <rPh sb="12" eb="14">
      <t>クブン</t>
    </rPh>
    <phoneticPr fontId="5"/>
  </si>
  <si>
    <t>社保控除のための給与収入区分２２</t>
    <rPh sb="0" eb="1">
      <t>シャ</t>
    </rPh>
    <rPh sb="1" eb="2">
      <t>ホ</t>
    </rPh>
    <rPh sb="2" eb="4">
      <t>コウジョ</t>
    </rPh>
    <rPh sb="8" eb="10">
      <t>キュウヨ</t>
    </rPh>
    <rPh sb="10" eb="12">
      <t>シュウニュウ</t>
    </rPh>
    <rPh sb="12" eb="14">
      <t>クブン</t>
    </rPh>
    <phoneticPr fontId="5"/>
  </si>
  <si>
    <t>社保控除のための給与収入区分２３</t>
    <rPh sb="0" eb="1">
      <t>シャ</t>
    </rPh>
    <rPh sb="1" eb="2">
      <t>ホ</t>
    </rPh>
    <rPh sb="2" eb="4">
      <t>コウジョ</t>
    </rPh>
    <rPh sb="8" eb="10">
      <t>キュウヨ</t>
    </rPh>
    <rPh sb="10" eb="12">
      <t>シュウニュウ</t>
    </rPh>
    <rPh sb="12" eb="14">
      <t>クブン</t>
    </rPh>
    <phoneticPr fontId="5"/>
  </si>
  <si>
    <t>社保控除のための給与収入区分２４</t>
    <rPh sb="0" eb="1">
      <t>シャ</t>
    </rPh>
    <rPh sb="1" eb="2">
      <t>ホ</t>
    </rPh>
    <rPh sb="2" eb="4">
      <t>コウジョ</t>
    </rPh>
    <rPh sb="8" eb="10">
      <t>キュウヨ</t>
    </rPh>
    <rPh sb="10" eb="12">
      <t>シュウニュウ</t>
    </rPh>
    <rPh sb="12" eb="14">
      <t>クブン</t>
    </rPh>
    <phoneticPr fontId="5"/>
  </si>
  <si>
    <t>社保控除のための給与収入区分２５</t>
    <rPh sb="0" eb="1">
      <t>シャ</t>
    </rPh>
    <rPh sb="1" eb="2">
      <t>ホ</t>
    </rPh>
    <rPh sb="2" eb="4">
      <t>コウジョ</t>
    </rPh>
    <rPh sb="8" eb="10">
      <t>キュウヨ</t>
    </rPh>
    <rPh sb="10" eb="12">
      <t>シュウニュウ</t>
    </rPh>
    <rPh sb="12" eb="14">
      <t>クブン</t>
    </rPh>
    <phoneticPr fontId="5"/>
  </si>
  <si>
    <t>社保控除のための給与収入区分２６</t>
    <rPh sb="0" eb="1">
      <t>シャ</t>
    </rPh>
    <rPh sb="1" eb="2">
      <t>ホ</t>
    </rPh>
    <rPh sb="2" eb="4">
      <t>コウジョ</t>
    </rPh>
    <rPh sb="8" eb="10">
      <t>キュウヨ</t>
    </rPh>
    <rPh sb="10" eb="12">
      <t>シュウニュウ</t>
    </rPh>
    <rPh sb="12" eb="14">
      <t>クブン</t>
    </rPh>
    <phoneticPr fontId="5"/>
  </si>
  <si>
    <t>社保控除のための給与収入区分２７</t>
    <rPh sb="0" eb="1">
      <t>シャ</t>
    </rPh>
    <rPh sb="1" eb="2">
      <t>ホ</t>
    </rPh>
    <rPh sb="2" eb="4">
      <t>コウジョ</t>
    </rPh>
    <rPh sb="8" eb="10">
      <t>キュウヨ</t>
    </rPh>
    <rPh sb="10" eb="12">
      <t>シュウニュウ</t>
    </rPh>
    <rPh sb="12" eb="14">
      <t>クブン</t>
    </rPh>
    <phoneticPr fontId="5"/>
  </si>
  <si>
    <t>社保控除のための給与収入区分２８</t>
    <rPh sb="0" eb="1">
      <t>シャ</t>
    </rPh>
    <rPh sb="1" eb="2">
      <t>ホ</t>
    </rPh>
    <rPh sb="2" eb="4">
      <t>コウジョ</t>
    </rPh>
    <rPh sb="8" eb="10">
      <t>キュウヨ</t>
    </rPh>
    <rPh sb="10" eb="12">
      <t>シュウニュウ</t>
    </rPh>
    <rPh sb="12" eb="14">
      <t>クブン</t>
    </rPh>
    <phoneticPr fontId="5"/>
  </si>
  <si>
    <t>社保控除のための給与収入区分２９</t>
    <rPh sb="0" eb="1">
      <t>シャ</t>
    </rPh>
    <rPh sb="1" eb="2">
      <t>ホ</t>
    </rPh>
    <rPh sb="2" eb="4">
      <t>コウジョ</t>
    </rPh>
    <rPh sb="8" eb="10">
      <t>キュウヨ</t>
    </rPh>
    <rPh sb="10" eb="12">
      <t>シュウニュウ</t>
    </rPh>
    <rPh sb="12" eb="14">
      <t>クブン</t>
    </rPh>
    <phoneticPr fontId="5"/>
  </si>
  <si>
    <t>社保控除のための給与収入区分３０</t>
    <rPh sb="0" eb="1">
      <t>シャ</t>
    </rPh>
    <rPh sb="1" eb="2">
      <t>ホ</t>
    </rPh>
    <rPh sb="2" eb="4">
      <t>コウジョ</t>
    </rPh>
    <rPh sb="8" eb="10">
      <t>キュウヨ</t>
    </rPh>
    <rPh sb="10" eb="12">
      <t>シュウニュウ</t>
    </rPh>
    <rPh sb="12" eb="14">
      <t>クブン</t>
    </rPh>
    <phoneticPr fontId="5"/>
  </si>
  <si>
    <t>社保控除のための給与収入区分３１</t>
    <rPh sb="0" eb="1">
      <t>シャ</t>
    </rPh>
    <rPh sb="1" eb="2">
      <t>ホ</t>
    </rPh>
    <rPh sb="2" eb="4">
      <t>コウジョ</t>
    </rPh>
    <rPh sb="8" eb="10">
      <t>キュウヨ</t>
    </rPh>
    <rPh sb="10" eb="12">
      <t>シュウニュウ</t>
    </rPh>
    <rPh sb="12" eb="14">
      <t>クブン</t>
    </rPh>
    <phoneticPr fontId="5"/>
  </si>
  <si>
    <t>社保控除のための給与収入区分３２</t>
    <rPh sb="0" eb="1">
      <t>シャ</t>
    </rPh>
    <rPh sb="1" eb="2">
      <t>ホ</t>
    </rPh>
    <rPh sb="2" eb="4">
      <t>コウジョ</t>
    </rPh>
    <rPh sb="8" eb="10">
      <t>キュウヨ</t>
    </rPh>
    <rPh sb="10" eb="12">
      <t>シュウニュウ</t>
    </rPh>
    <rPh sb="12" eb="14">
      <t>クブン</t>
    </rPh>
    <phoneticPr fontId="5"/>
  </si>
  <si>
    <t>社保控除のための給与収入区分３３</t>
    <rPh sb="0" eb="1">
      <t>シャ</t>
    </rPh>
    <rPh sb="1" eb="2">
      <t>ホ</t>
    </rPh>
    <rPh sb="2" eb="4">
      <t>コウジョ</t>
    </rPh>
    <rPh sb="8" eb="10">
      <t>キュウヨ</t>
    </rPh>
    <rPh sb="10" eb="12">
      <t>シュウニュウ</t>
    </rPh>
    <rPh sb="12" eb="14">
      <t>クブン</t>
    </rPh>
    <phoneticPr fontId="5"/>
  </si>
  <si>
    <t>社保控除のための給与収入区分３４</t>
    <rPh sb="0" eb="1">
      <t>シャ</t>
    </rPh>
    <rPh sb="1" eb="2">
      <t>ホ</t>
    </rPh>
    <rPh sb="2" eb="4">
      <t>コウジョ</t>
    </rPh>
    <rPh sb="8" eb="10">
      <t>キュウヨ</t>
    </rPh>
    <rPh sb="10" eb="12">
      <t>シュウニュウ</t>
    </rPh>
    <rPh sb="12" eb="14">
      <t>クブン</t>
    </rPh>
    <phoneticPr fontId="5"/>
  </si>
  <si>
    <t>社保控除のための給与収入区分３５</t>
    <rPh sb="0" eb="1">
      <t>シャ</t>
    </rPh>
    <rPh sb="1" eb="2">
      <t>ホ</t>
    </rPh>
    <rPh sb="2" eb="4">
      <t>コウジョ</t>
    </rPh>
    <rPh sb="8" eb="10">
      <t>キュウヨ</t>
    </rPh>
    <rPh sb="10" eb="12">
      <t>シュウニュウ</t>
    </rPh>
    <rPh sb="12" eb="14">
      <t>クブン</t>
    </rPh>
    <phoneticPr fontId="5"/>
  </si>
  <si>
    <t>社保控除のための給与収入区分３６</t>
    <rPh sb="0" eb="1">
      <t>シャ</t>
    </rPh>
    <rPh sb="1" eb="2">
      <t>ホ</t>
    </rPh>
    <rPh sb="2" eb="4">
      <t>コウジョ</t>
    </rPh>
    <rPh sb="8" eb="10">
      <t>キュウヨ</t>
    </rPh>
    <rPh sb="10" eb="12">
      <t>シュウニュウ</t>
    </rPh>
    <rPh sb="12" eb="14">
      <t>クブン</t>
    </rPh>
    <phoneticPr fontId="5"/>
  </si>
  <si>
    <t>社保控除のための給与収入区分３７</t>
    <rPh sb="0" eb="1">
      <t>シャ</t>
    </rPh>
    <rPh sb="1" eb="2">
      <t>ホ</t>
    </rPh>
    <rPh sb="2" eb="4">
      <t>コウジョ</t>
    </rPh>
    <rPh sb="8" eb="10">
      <t>キュウヨ</t>
    </rPh>
    <rPh sb="10" eb="12">
      <t>シュウニュウ</t>
    </rPh>
    <rPh sb="12" eb="14">
      <t>クブン</t>
    </rPh>
    <phoneticPr fontId="5"/>
  </si>
  <si>
    <t>社保控除のための給与収入区分３８</t>
    <rPh sb="0" eb="1">
      <t>シャ</t>
    </rPh>
    <rPh sb="1" eb="2">
      <t>ホ</t>
    </rPh>
    <rPh sb="2" eb="4">
      <t>コウジョ</t>
    </rPh>
    <rPh sb="8" eb="10">
      <t>キュウヨ</t>
    </rPh>
    <rPh sb="10" eb="12">
      <t>シュウニュウ</t>
    </rPh>
    <rPh sb="12" eb="14">
      <t>クブン</t>
    </rPh>
    <phoneticPr fontId="5"/>
  </si>
  <si>
    <t>社保控除のための給与収入区分３９</t>
    <rPh sb="0" eb="1">
      <t>シャ</t>
    </rPh>
    <rPh sb="1" eb="2">
      <t>ホ</t>
    </rPh>
    <rPh sb="2" eb="4">
      <t>コウジョ</t>
    </rPh>
    <rPh sb="8" eb="10">
      <t>キュウヨ</t>
    </rPh>
    <rPh sb="10" eb="12">
      <t>シュウニュウ</t>
    </rPh>
    <rPh sb="12" eb="14">
      <t>クブン</t>
    </rPh>
    <phoneticPr fontId="5"/>
  </si>
  <si>
    <t>社保控除のための給与収入区分４０</t>
    <rPh sb="0" eb="1">
      <t>シャ</t>
    </rPh>
    <rPh sb="1" eb="2">
      <t>ホ</t>
    </rPh>
    <rPh sb="2" eb="4">
      <t>コウジョ</t>
    </rPh>
    <rPh sb="8" eb="10">
      <t>キュウヨ</t>
    </rPh>
    <rPh sb="10" eb="12">
      <t>シュウニュウ</t>
    </rPh>
    <rPh sb="12" eb="14">
      <t>クブン</t>
    </rPh>
    <phoneticPr fontId="5"/>
  </si>
  <si>
    <t>社保控除のための給与収入区分４１</t>
    <rPh sb="0" eb="1">
      <t>シャ</t>
    </rPh>
    <rPh sb="1" eb="2">
      <t>ホ</t>
    </rPh>
    <rPh sb="2" eb="4">
      <t>コウジョ</t>
    </rPh>
    <rPh sb="8" eb="10">
      <t>キュウヨ</t>
    </rPh>
    <rPh sb="10" eb="12">
      <t>シュウニュウ</t>
    </rPh>
    <rPh sb="12" eb="14">
      <t>クブン</t>
    </rPh>
    <phoneticPr fontId="5"/>
  </si>
  <si>
    <t>社保控除のための給与収入区分４２</t>
    <rPh sb="0" eb="1">
      <t>シャ</t>
    </rPh>
    <rPh sb="1" eb="2">
      <t>ホ</t>
    </rPh>
    <rPh sb="2" eb="4">
      <t>コウジョ</t>
    </rPh>
    <rPh sb="8" eb="10">
      <t>キュウヨ</t>
    </rPh>
    <rPh sb="10" eb="12">
      <t>シュウニュウ</t>
    </rPh>
    <rPh sb="12" eb="14">
      <t>クブン</t>
    </rPh>
    <phoneticPr fontId="5"/>
  </si>
  <si>
    <t>社保控除のための給与収入区分４３</t>
    <rPh sb="0" eb="1">
      <t>シャ</t>
    </rPh>
    <rPh sb="1" eb="2">
      <t>ホ</t>
    </rPh>
    <rPh sb="2" eb="4">
      <t>コウジョ</t>
    </rPh>
    <rPh sb="8" eb="10">
      <t>キュウヨ</t>
    </rPh>
    <rPh sb="10" eb="12">
      <t>シュウニュウ</t>
    </rPh>
    <rPh sb="12" eb="14">
      <t>クブン</t>
    </rPh>
    <phoneticPr fontId="5"/>
  </si>
  <si>
    <t>社保控除のための給与収入区分４４</t>
    <rPh sb="0" eb="1">
      <t>シャ</t>
    </rPh>
    <rPh sb="1" eb="2">
      <t>ホ</t>
    </rPh>
    <rPh sb="2" eb="4">
      <t>コウジョ</t>
    </rPh>
    <rPh sb="8" eb="10">
      <t>キュウヨ</t>
    </rPh>
    <rPh sb="10" eb="12">
      <t>シュウニュウ</t>
    </rPh>
    <rPh sb="12" eb="14">
      <t>クブン</t>
    </rPh>
    <phoneticPr fontId="5"/>
  </si>
  <si>
    <t>社保控除のための給与収入区分４５</t>
    <rPh sb="0" eb="1">
      <t>シャ</t>
    </rPh>
    <rPh sb="1" eb="2">
      <t>ホ</t>
    </rPh>
    <rPh sb="2" eb="4">
      <t>コウジョ</t>
    </rPh>
    <rPh sb="8" eb="10">
      <t>キュウヨ</t>
    </rPh>
    <rPh sb="10" eb="12">
      <t>シュウニュウ</t>
    </rPh>
    <rPh sb="12" eb="14">
      <t>クブン</t>
    </rPh>
    <phoneticPr fontId="5"/>
  </si>
  <si>
    <t>社保控除のための給与収入区分４６</t>
    <rPh sb="0" eb="1">
      <t>シャ</t>
    </rPh>
    <rPh sb="1" eb="2">
      <t>ホ</t>
    </rPh>
    <rPh sb="2" eb="4">
      <t>コウジョ</t>
    </rPh>
    <rPh sb="8" eb="10">
      <t>キュウヨ</t>
    </rPh>
    <rPh sb="10" eb="12">
      <t>シュウニュウ</t>
    </rPh>
    <rPh sb="12" eb="14">
      <t>クブン</t>
    </rPh>
    <phoneticPr fontId="5"/>
  </si>
  <si>
    <t>社保控除のための給与収入区分４７</t>
    <rPh sb="0" eb="1">
      <t>シャ</t>
    </rPh>
    <rPh sb="1" eb="2">
      <t>ホ</t>
    </rPh>
    <rPh sb="2" eb="4">
      <t>コウジョ</t>
    </rPh>
    <rPh sb="8" eb="10">
      <t>キュウヨ</t>
    </rPh>
    <rPh sb="10" eb="12">
      <t>シュウニュウ</t>
    </rPh>
    <rPh sb="12" eb="14">
      <t>クブン</t>
    </rPh>
    <phoneticPr fontId="5"/>
  </si>
  <si>
    <t>社保控除のための給与収入区分４８</t>
    <rPh sb="0" eb="1">
      <t>シャ</t>
    </rPh>
    <rPh sb="1" eb="2">
      <t>ホ</t>
    </rPh>
    <rPh sb="2" eb="4">
      <t>コウジョ</t>
    </rPh>
    <rPh sb="8" eb="10">
      <t>キュウヨ</t>
    </rPh>
    <rPh sb="10" eb="12">
      <t>シュウニュウ</t>
    </rPh>
    <rPh sb="12" eb="14">
      <t>クブン</t>
    </rPh>
    <phoneticPr fontId="5"/>
  </si>
  <si>
    <t>社保控除のための給与収入区分４９</t>
    <rPh sb="0" eb="1">
      <t>シャ</t>
    </rPh>
    <rPh sb="1" eb="2">
      <t>ホ</t>
    </rPh>
    <rPh sb="2" eb="4">
      <t>コウジョ</t>
    </rPh>
    <rPh sb="8" eb="10">
      <t>キュウヨ</t>
    </rPh>
    <rPh sb="10" eb="12">
      <t>シュウニュウ</t>
    </rPh>
    <rPh sb="12" eb="14">
      <t>クブン</t>
    </rPh>
    <phoneticPr fontId="5"/>
  </si>
  <si>
    <t>基礎控除のための給与収入区分１</t>
    <rPh sb="0" eb="2">
      <t>キソ</t>
    </rPh>
    <rPh sb="2" eb="4">
      <t>コウジョ</t>
    </rPh>
    <rPh sb="8" eb="10">
      <t>キュウヨ</t>
    </rPh>
    <rPh sb="10" eb="12">
      <t>シュウニュウ</t>
    </rPh>
    <rPh sb="12" eb="14">
      <t>クブン</t>
    </rPh>
    <phoneticPr fontId="5"/>
  </si>
  <si>
    <t>基礎控除のための給与収入区分２</t>
    <rPh sb="0" eb="2">
      <t>キソ</t>
    </rPh>
    <rPh sb="2" eb="4">
      <t>コウジョ</t>
    </rPh>
    <rPh sb="8" eb="10">
      <t>キュウヨ</t>
    </rPh>
    <rPh sb="10" eb="12">
      <t>シュウニュウ</t>
    </rPh>
    <rPh sb="12" eb="14">
      <t>クブン</t>
    </rPh>
    <phoneticPr fontId="5"/>
  </si>
  <si>
    <t>基礎控除のための給与収入区分３</t>
    <rPh sb="0" eb="2">
      <t>キソ</t>
    </rPh>
    <rPh sb="2" eb="4">
      <t>コウジョ</t>
    </rPh>
    <rPh sb="8" eb="10">
      <t>キュウヨ</t>
    </rPh>
    <rPh sb="10" eb="12">
      <t>シュウニュウ</t>
    </rPh>
    <rPh sb="12" eb="14">
      <t>クブン</t>
    </rPh>
    <phoneticPr fontId="5"/>
  </si>
  <si>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5"/>
  </si>
  <si>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5"/>
  </si>
  <si>
    <t>551000未満の給与所得金額</t>
    <rPh sb="6" eb="8">
      <t>ミマン</t>
    </rPh>
    <rPh sb="9" eb="11">
      <t>キュウヨ</t>
    </rPh>
    <rPh sb="11" eb="13">
      <t>ショトク</t>
    </rPh>
    <rPh sb="13" eb="15">
      <t>キンガク</t>
    </rPh>
    <phoneticPr fontId="5"/>
  </si>
  <si>
    <t>給与収入金額-550000</t>
    <rPh sb="0" eb="1">
      <t>キュウヨ</t>
    </rPh>
    <rPh sb="1" eb="3">
      <t>シュウニュウ</t>
    </rPh>
    <rPh sb="3" eb="5">
      <t>キンガク</t>
    </rPh>
    <phoneticPr fontId="5"/>
  </si>
  <si>
    <t>Rounddown(給与収入金額/4,-3)*4*0.6+100000</t>
    <phoneticPr fontId="5"/>
  </si>
  <si>
    <t>8500000未満の給与所得金額</t>
    <rPh sb="7" eb="9">
      <t>ミマン</t>
    </rPh>
    <rPh sb="10" eb="12">
      <t>キュウヨ</t>
    </rPh>
    <rPh sb="12" eb="14">
      <t>ショトク</t>
    </rPh>
    <rPh sb="14" eb="16">
      <t>キンガク</t>
    </rPh>
    <phoneticPr fontId="5"/>
  </si>
  <si>
    <t>Rounddown(給与収入金額/4,-3)*4*0.7-80000</t>
    <phoneticPr fontId="5"/>
  </si>
  <si>
    <t>Rounddown(給与収入金額/4,-3)*4*0.8-440000</t>
    <phoneticPr fontId="5"/>
  </si>
  <si>
    <t>給与収入金額*0.9-1100000</t>
    <rPh sb="0" eb="1">
      <t>キュウヨ</t>
    </rPh>
    <rPh sb="1" eb="3">
      <t>シュウニュウ</t>
    </rPh>
    <rPh sb="3" eb="5">
      <t>キンガク</t>
    </rPh>
    <phoneticPr fontId="5"/>
  </si>
  <si>
    <t>給与収入金額-1950000</t>
    <rPh sb="0" eb="1">
      <t>キュウヨ</t>
    </rPh>
    <rPh sb="1" eb="3">
      <t>シュウニュウ</t>
    </rPh>
    <rPh sb="3" eb="5">
      <t>キンガク</t>
    </rPh>
    <phoneticPr fontId="5"/>
  </si>
  <si>
    <t>8500000以上の給与所得金額</t>
    <rPh sb="7" eb="9">
      <t>イジョウ</t>
    </rPh>
    <rPh sb="10" eb="12">
      <t>キュウヨ</t>
    </rPh>
    <rPh sb="12" eb="14">
      <t>ショトク</t>
    </rPh>
    <rPh sb="14" eb="16">
      <t>キンガク</t>
    </rPh>
    <phoneticPr fontId="5"/>
  </si>
  <si>
    <t>収入金額-1100000</t>
    <rPh sb="0" eb="2">
      <t>シュウニュウ</t>
    </rPh>
    <rPh sb="2" eb="4">
      <t>キンガク</t>
    </rPh>
    <phoneticPr fontId="5"/>
  </si>
  <si>
    <t xml:space="preserve">収入金額*0.75-275000 </t>
    <phoneticPr fontId="5"/>
  </si>
  <si>
    <t xml:space="preserve">収入金額*0.85-685000 </t>
    <phoneticPr fontId="5"/>
  </si>
  <si>
    <t xml:space="preserve">収入金額*0.95-1455000 </t>
    <phoneticPr fontId="5"/>
  </si>
  <si>
    <t>収入金額-1955000</t>
    <rPh sb="0" eb="2">
      <t>シュウニュウ</t>
    </rPh>
    <rPh sb="2" eb="4">
      <t>キンガク</t>
    </rPh>
    <phoneticPr fontId="5"/>
  </si>
  <si>
    <t>収入金額-600000</t>
    <rPh sb="0" eb="2">
      <t>シュウニュウ</t>
    </rPh>
    <rPh sb="2" eb="4">
      <t>キンガク</t>
    </rPh>
    <phoneticPr fontId="5"/>
  </si>
  <si>
    <t>配偶者控除（所得900以下）</t>
    <rPh sb="0" eb="3">
      <t>ハイグウシャ</t>
    </rPh>
    <rPh sb="3" eb="5">
      <t>コウジョ</t>
    </rPh>
    <rPh sb="6" eb="8">
      <t>ショトク</t>
    </rPh>
    <rPh sb="11" eb="13">
      <t>イカ</t>
    </rPh>
    <phoneticPr fontId="5"/>
  </si>
  <si>
    <t>配偶者控除（所得950以下）</t>
    <rPh sb="0" eb="3">
      <t>ハイグウシャ</t>
    </rPh>
    <rPh sb="3" eb="5">
      <t>コウジョ</t>
    </rPh>
    <rPh sb="6" eb="8">
      <t>ショトク</t>
    </rPh>
    <rPh sb="11" eb="13">
      <t>イカ</t>
    </rPh>
    <phoneticPr fontId="5"/>
  </si>
  <si>
    <t>配偶者控除（所得1000以下）</t>
    <rPh sb="0" eb="3">
      <t>ハイグウシャ</t>
    </rPh>
    <rPh sb="3" eb="5">
      <t>コウジョ</t>
    </rPh>
    <rPh sb="6" eb="8">
      <t>ショトク</t>
    </rPh>
    <rPh sb="12" eb="14">
      <t>イカ</t>
    </rPh>
    <phoneticPr fontId="5"/>
  </si>
  <si>
    <t>老人配偶者控除（所得900以下）</t>
    <rPh sb="0" eb="2">
      <t>ロウジン</t>
    </rPh>
    <rPh sb="2" eb="5">
      <t>ハイグウシャ</t>
    </rPh>
    <rPh sb="5" eb="7">
      <t>コウジョ</t>
    </rPh>
    <rPh sb="8" eb="10">
      <t>ショトク</t>
    </rPh>
    <rPh sb="13" eb="15">
      <t>イカ</t>
    </rPh>
    <phoneticPr fontId="5"/>
  </si>
  <si>
    <t>老人配偶者控除（所得950以下）</t>
    <rPh sb="0" eb="2">
      <t>ロウジン</t>
    </rPh>
    <rPh sb="2" eb="5">
      <t>ハイグウシャ</t>
    </rPh>
    <rPh sb="5" eb="7">
      <t>コウジョ</t>
    </rPh>
    <rPh sb="8" eb="10">
      <t>ショトク</t>
    </rPh>
    <rPh sb="13" eb="15">
      <t>イカ</t>
    </rPh>
    <phoneticPr fontId="5"/>
  </si>
  <si>
    <t>老人配偶者控除（所得1000以下）</t>
    <rPh sb="0" eb="2">
      <t>ロウジン</t>
    </rPh>
    <rPh sb="2" eb="5">
      <t>ハイグウシャ</t>
    </rPh>
    <rPh sb="5" eb="7">
      <t>コウジョ</t>
    </rPh>
    <rPh sb="8" eb="10">
      <t>ショトク</t>
    </rPh>
    <rPh sb="14" eb="16">
      <t>イカ</t>
    </rPh>
    <phoneticPr fontId="5"/>
  </si>
  <si>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5"/>
  </si>
  <si>
    <t>Ae</t>
    <phoneticPr fontId="5"/>
  </si>
  <si>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5"/>
  </si>
  <si>
    <t>Af</t>
    <phoneticPr fontId="5"/>
  </si>
  <si>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5"/>
  </si>
  <si>
    <t>Ag</t>
    <phoneticPr fontId="5"/>
  </si>
  <si>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5"/>
  </si>
  <si>
    <t>Ah</t>
    <phoneticPr fontId="5"/>
  </si>
  <si>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5"/>
  </si>
  <si>
    <t>Ai</t>
    <phoneticPr fontId="5"/>
  </si>
  <si>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5"/>
  </si>
  <si>
    <t>Aj</t>
    <phoneticPr fontId="5"/>
  </si>
  <si>
    <t>Ak</t>
    <phoneticPr fontId="5"/>
  </si>
  <si>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5"/>
  </si>
  <si>
    <t>Be</t>
    <phoneticPr fontId="5"/>
  </si>
  <si>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5"/>
  </si>
  <si>
    <t>Bf</t>
    <phoneticPr fontId="5"/>
  </si>
  <si>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5"/>
  </si>
  <si>
    <t>Bg</t>
    <phoneticPr fontId="5"/>
  </si>
  <si>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5"/>
  </si>
  <si>
    <t>Bh</t>
    <phoneticPr fontId="5"/>
  </si>
  <si>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5"/>
  </si>
  <si>
    <t>Bi</t>
    <phoneticPr fontId="5"/>
  </si>
  <si>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5"/>
  </si>
  <si>
    <t>Bj</t>
    <phoneticPr fontId="5"/>
  </si>
  <si>
    <t>Bk</t>
    <phoneticPr fontId="5"/>
  </si>
  <si>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5"/>
  </si>
  <si>
    <t>Ce</t>
    <phoneticPr fontId="5"/>
  </si>
  <si>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5"/>
  </si>
  <si>
    <t>Cf</t>
    <phoneticPr fontId="5"/>
  </si>
  <si>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5"/>
  </si>
  <si>
    <t>Cg</t>
    <phoneticPr fontId="5"/>
  </si>
  <si>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5"/>
  </si>
  <si>
    <t>Ch</t>
    <phoneticPr fontId="5"/>
  </si>
  <si>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5"/>
  </si>
  <si>
    <t>Ci</t>
    <phoneticPr fontId="5"/>
  </si>
  <si>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5"/>
  </si>
  <si>
    <t>Cj</t>
    <phoneticPr fontId="5"/>
  </si>
  <si>
    <t>Ck</t>
    <phoneticPr fontId="5"/>
  </si>
  <si>
    <t>扶養控除（一般）</t>
    <rPh sb="0" eb="2">
      <t>フヨウ</t>
    </rPh>
    <rPh sb="2" eb="4">
      <t>コウジョ</t>
    </rPh>
    <rPh sb="5" eb="7">
      <t>イッパン</t>
    </rPh>
    <phoneticPr fontId="5"/>
  </si>
  <si>
    <t>扶養控除（特定）</t>
    <rPh sb="0" eb="2">
      <t>フヨウ</t>
    </rPh>
    <rPh sb="2" eb="4">
      <t>コウジョ</t>
    </rPh>
    <rPh sb="5" eb="7">
      <t>トクテイ</t>
    </rPh>
    <phoneticPr fontId="5"/>
  </si>
  <si>
    <t>扶養控除（老人）</t>
    <rPh sb="0" eb="2">
      <t>フヨウ</t>
    </rPh>
    <rPh sb="2" eb="4">
      <t>コウジョ</t>
    </rPh>
    <rPh sb="5" eb="7">
      <t>ロウジン</t>
    </rPh>
    <phoneticPr fontId="5"/>
  </si>
  <si>
    <t>扶養控除（同老）</t>
    <rPh sb="0" eb="2">
      <t>フヨウ</t>
    </rPh>
    <rPh sb="2" eb="4">
      <t>コウジョ</t>
    </rPh>
    <rPh sb="5" eb="6">
      <t>ドウ</t>
    </rPh>
    <rPh sb="6" eb="7">
      <t>ロウ</t>
    </rPh>
    <phoneticPr fontId="5"/>
  </si>
  <si>
    <t>16歳未満扶養親族</t>
    <rPh sb="2" eb="5">
      <t>サイミマン</t>
    </rPh>
    <rPh sb="5" eb="7">
      <t>フヨウ</t>
    </rPh>
    <rPh sb="7" eb="9">
      <t>シンゾク</t>
    </rPh>
    <phoneticPr fontId="5"/>
  </si>
  <si>
    <t>障害者控除（一般）</t>
    <rPh sb="0" eb="3">
      <t>ショウガイシャ</t>
    </rPh>
    <rPh sb="3" eb="5">
      <t>コウジョ</t>
    </rPh>
    <rPh sb="6" eb="8">
      <t>イッパン</t>
    </rPh>
    <phoneticPr fontId="5"/>
  </si>
  <si>
    <t>障害者控除（特定）</t>
    <rPh sb="0" eb="3">
      <t>ショウガイシャ</t>
    </rPh>
    <rPh sb="3" eb="5">
      <t>コウジョ</t>
    </rPh>
    <rPh sb="6" eb="8">
      <t>トクテイ</t>
    </rPh>
    <phoneticPr fontId="5"/>
  </si>
  <si>
    <t>障害者控除（同特）</t>
    <rPh sb="0" eb="3">
      <t>ショウガイシャ</t>
    </rPh>
    <rPh sb="3" eb="5">
      <t>コウジョ</t>
    </rPh>
    <rPh sb="6" eb="7">
      <t>ドウ</t>
    </rPh>
    <rPh sb="7" eb="8">
      <t>トク</t>
    </rPh>
    <phoneticPr fontId="5"/>
  </si>
  <si>
    <t>寡婦控除</t>
    <rPh sb="0" eb="2">
      <t>カフ</t>
    </rPh>
    <rPh sb="2" eb="4">
      <t>コウジョ</t>
    </rPh>
    <phoneticPr fontId="5"/>
  </si>
  <si>
    <t>寡夫控除</t>
    <rPh sb="0" eb="2">
      <t>カフ</t>
    </rPh>
    <rPh sb="2" eb="4">
      <t>コウジョ</t>
    </rPh>
    <phoneticPr fontId="5"/>
  </si>
  <si>
    <t>控除対象勤労学生</t>
    <rPh sb="0" eb="2">
      <t>コウジョ</t>
    </rPh>
    <rPh sb="2" eb="4">
      <t>タイショウ</t>
    </rPh>
    <rPh sb="4" eb="6">
      <t>キンロウ</t>
    </rPh>
    <rPh sb="6" eb="8">
      <t>ガクセイ</t>
    </rPh>
    <phoneticPr fontId="5"/>
  </si>
  <si>
    <t>非課税限度の1人当たりの金額</t>
    <rPh sb="0" eb="1">
      <t>ヒ</t>
    </rPh>
    <rPh sb="1" eb="3">
      <t>カゼイ</t>
    </rPh>
    <rPh sb="3" eb="5">
      <t>ゲンド</t>
    </rPh>
    <rPh sb="7" eb="8">
      <t>ニン</t>
    </rPh>
    <rPh sb="8" eb="9">
      <t>ア</t>
    </rPh>
    <rPh sb="12" eb="14">
      <t>キンガク</t>
    </rPh>
    <phoneticPr fontId="5"/>
  </si>
  <si>
    <t>非課税限度の加算額</t>
    <rPh sb="0" eb="1">
      <t>ヒ</t>
    </rPh>
    <rPh sb="1" eb="3">
      <t>カゼイ</t>
    </rPh>
    <rPh sb="3" eb="5">
      <t>ゲンド</t>
    </rPh>
    <rPh sb="6" eb="9">
      <t>カサンガク</t>
    </rPh>
    <phoneticPr fontId="5"/>
  </si>
  <si>
    <t>特定の場合の非課税の基準</t>
    <rPh sb="0" eb="2">
      <t>トクテイ</t>
    </rPh>
    <rPh sb="3" eb="5">
      <t>バアイ</t>
    </rPh>
    <rPh sb="6" eb="7">
      <t>ヒ</t>
    </rPh>
    <rPh sb="7" eb="9">
      <t>カゼイ</t>
    </rPh>
    <rPh sb="10" eb="12">
      <t>キジュン</t>
    </rPh>
    <phoneticPr fontId="5"/>
  </si>
  <si>
    <t>寡婦控除の基準</t>
    <rPh sb="0" eb="2">
      <t>カフ</t>
    </rPh>
    <rPh sb="2" eb="4">
      <t>コウジョ</t>
    </rPh>
    <rPh sb="5" eb="7">
      <t>キジュン</t>
    </rPh>
    <phoneticPr fontId="5"/>
  </si>
  <si>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5"/>
  </si>
  <si>
    <t>非課税限度の共通加算額　H33以降より使用</t>
    <rPh sb="0" eb="1">
      <t>ヒ</t>
    </rPh>
    <rPh sb="1" eb="3">
      <t>カゼイ</t>
    </rPh>
    <rPh sb="3" eb="5">
      <t>ゲンド</t>
    </rPh>
    <rPh sb="6" eb="8">
      <t>キョウツウ</t>
    </rPh>
    <rPh sb="8" eb="11">
      <t>カサンガク</t>
    </rPh>
    <phoneticPr fontId="5"/>
  </si>
  <si>
    <t>勤労学生区分の所得上限</t>
    <rPh sb="0" eb="2">
      <t>キンロウ</t>
    </rPh>
    <rPh sb="2" eb="4">
      <t>ガクセイ</t>
    </rPh>
    <rPh sb="4" eb="6">
      <t>クブン</t>
    </rPh>
    <rPh sb="7" eb="9">
      <t>ショトク</t>
    </rPh>
    <rPh sb="9" eb="11">
      <t>ジョウゲン</t>
    </rPh>
    <phoneticPr fontId="5"/>
  </si>
  <si>
    <t>Al</t>
    <phoneticPr fontId="5"/>
  </si>
  <si>
    <t>Am</t>
    <phoneticPr fontId="5"/>
  </si>
  <si>
    <t>An</t>
    <phoneticPr fontId="5"/>
  </si>
  <si>
    <t>Bl</t>
    <phoneticPr fontId="5"/>
  </si>
  <si>
    <t>Bm</t>
    <phoneticPr fontId="5"/>
  </si>
  <si>
    <t>Bn</t>
    <phoneticPr fontId="5"/>
  </si>
  <si>
    <t>Cl</t>
    <phoneticPr fontId="5"/>
  </si>
  <si>
    <t>Cm</t>
    <phoneticPr fontId="5"/>
  </si>
  <si>
    <t>Cn</t>
    <phoneticPr fontId="5"/>
  </si>
  <si>
    <t>配偶者特別控除（所得900以下・配偶者125以下）</t>
    <rPh sb="0" eb="3">
      <t>ハイグウシャ</t>
    </rPh>
    <rPh sb="3" eb="5">
      <t>トクベツ</t>
    </rPh>
    <rPh sb="5" eb="7">
      <t>コウジョ</t>
    </rPh>
    <rPh sb="8" eb="10">
      <t>ショトク</t>
    </rPh>
    <rPh sb="13" eb="15">
      <t>イカ</t>
    </rPh>
    <rPh sb="16" eb="19">
      <t>ハイグウシャ</t>
    </rPh>
    <rPh sb="22" eb="24">
      <t>イカ</t>
    </rPh>
    <phoneticPr fontId="5"/>
  </si>
  <si>
    <t>配偶者特別控除（所得900以下・配偶者130以下）</t>
    <rPh sb="0" eb="3">
      <t>ハイグウシャ</t>
    </rPh>
    <rPh sb="3" eb="5">
      <t>トクベツ</t>
    </rPh>
    <rPh sb="5" eb="7">
      <t>コウジョ</t>
    </rPh>
    <rPh sb="8" eb="10">
      <t>ショトク</t>
    </rPh>
    <rPh sb="13" eb="15">
      <t>イカ</t>
    </rPh>
    <rPh sb="16" eb="19">
      <t>ハイグウシャ</t>
    </rPh>
    <rPh sb="22" eb="24">
      <t>イカ</t>
    </rPh>
    <phoneticPr fontId="5"/>
  </si>
  <si>
    <r>
      <t>配偶者特別控除（所得900以下・配偶者13</t>
    </r>
    <r>
      <rPr>
        <sz val="11"/>
        <rFont val="游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5"/>
  </si>
  <si>
    <t>配偶者特別控除（所得950以下・配偶者125以下）</t>
    <rPh sb="0" eb="3">
      <t>ハイグウシャ</t>
    </rPh>
    <rPh sb="3" eb="5">
      <t>トクベツ</t>
    </rPh>
    <rPh sb="5" eb="7">
      <t>コウジョ</t>
    </rPh>
    <rPh sb="8" eb="10">
      <t>ショトク</t>
    </rPh>
    <rPh sb="13" eb="15">
      <t>イカ</t>
    </rPh>
    <rPh sb="16" eb="19">
      <t>ハイグウシャ</t>
    </rPh>
    <rPh sb="22" eb="24">
      <t>イカ</t>
    </rPh>
    <phoneticPr fontId="5"/>
  </si>
  <si>
    <t>配偶者特別控除（所得950以下・配偶者130以下）</t>
    <rPh sb="0" eb="3">
      <t>ハイグウシャ</t>
    </rPh>
    <rPh sb="3" eb="5">
      <t>トクベツ</t>
    </rPh>
    <rPh sb="5" eb="7">
      <t>コウジョ</t>
    </rPh>
    <rPh sb="8" eb="10">
      <t>ショトク</t>
    </rPh>
    <rPh sb="13" eb="15">
      <t>イカ</t>
    </rPh>
    <rPh sb="16" eb="19">
      <t>ハイグウシャ</t>
    </rPh>
    <rPh sb="22" eb="24">
      <t>イカ</t>
    </rPh>
    <phoneticPr fontId="5"/>
  </si>
  <si>
    <r>
      <t>配偶者特別控除（所得950以下・配偶者13</t>
    </r>
    <r>
      <rPr>
        <sz val="11"/>
        <rFont val="游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5"/>
  </si>
  <si>
    <t>配偶者特別控除（所得1000以下・配偶者125以下）</t>
    <rPh sb="0" eb="3">
      <t>ハイグウシャ</t>
    </rPh>
    <rPh sb="3" eb="5">
      <t>トクベツ</t>
    </rPh>
    <rPh sb="5" eb="7">
      <t>コウジョ</t>
    </rPh>
    <rPh sb="8" eb="10">
      <t>ショトク</t>
    </rPh>
    <rPh sb="14" eb="16">
      <t>イカ</t>
    </rPh>
    <rPh sb="17" eb="20">
      <t>ハイグウシャ</t>
    </rPh>
    <rPh sb="23" eb="25">
      <t>イカ</t>
    </rPh>
    <phoneticPr fontId="5"/>
  </si>
  <si>
    <t>配偶者特別控除（所得1000以下・配偶者130以下）</t>
    <rPh sb="0" eb="3">
      <t>ハイグウシャ</t>
    </rPh>
    <rPh sb="3" eb="5">
      <t>トクベツ</t>
    </rPh>
    <rPh sb="5" eb="7">
      <t>コウジョ</t>
    </rPh>
    <rPh sb="8" eb="10">
      <t>ショトク</t>
    </rPh>
    <rPh sb="14" eb="16">
      <t>イカ</t>
    </rPh>
    <rPh sb="17" eb="20">
      <t>ハイグウシャ</t>
    </rPh>
    <rPh sb="23" eb="25">
      <t>イカ</t>
    </rPh>
    <phoneticPr fontId="5"/>
  </si>
  <si>
    <r>
      <t>配偶者特別控除（所得1000以下・配偶者13</t>
    </r>
    <r>
      <rPr>
        <sz val="11"/>
        <rFont val="游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5"/>
  </si>
  <si>
    <t>特別寡婦控除(ひとり親)</t>
    <rPh sb="0" eb="2">
      <t>トクベツ</t>
    </rPh>
    <rPh sb="2" eb="4">
      <t>カフ</t>
    </rPh>
    <rPh sb="4" eb="6">
      <t>コウジョ</t>
    </rPh>
    <rPh sb="10" eb="11">
      <t>オヤ</t>
    </rPh>
    <phoneticPr fontId="5"/>
  </si>
  <si>
    <t>数値</t>
    <rPh sb="0" eb="2">
      <t>スウチ</t>
    </rPh>
    <phoneticPr fontId="3"/>
  </si>
  <si>
    <t>基礎控除（所得2400以下）</t>
    <rPh sb="0" eb="2">
      <t>キソ</t>
    </rPh>
    <rPh sb="2" eb="4">
      <t>コウジョ</t>
    </rPh>
    <rPh sb="5" eb="7">
      <t>ショトク</t>
    </rPh>
    <rPh sb="11" eb="13">
      <t>イカ</t>
    </rPh>
    <phoneticPr fontId="5"/>
  </si>
  <si>
    <t>基礎控除（所得2450以下）</t>
    <rPh sb="0" eb="2">
      <t>キソ</t>
    </rPh>
    <rPh sb="2" eb="4">
      <t>コウジョ</t>
    </rPh>
    <rPh sb="5" eb="7">
      <t>ショトク</t>
    </rPh>
    <rPh sb="11" eb="13">
      <t>イカ</t>
    </rPh>
    <phoneticPr fontId="5"/>
  </si>
  <si>
    <t>基礎控除（所得2500以下）</t>
    <rPh sb="0" eb="2">
      <t>キソ</t>
    </rPh>
    <rPh sb="2" eb="4">
      <t>コウジョ</t>
    </rPh>
    <rPh sb="5" eb="7">
      <t>ショトク</t>
    </rPh>
    <rPh sb="11" eb="13">
      <t>イカ</t>
    </rPh>
    <phoneticPr fontId="5"/>
  </si>
  <si>
    <t>社会保険料控除</t>
    <rPh sb="0" eb="5">
      <t>シャカイホケンリョウ</t>
    </rPh>
    <rPh sb="5" eb="7">
      <t>コウジョ</t>
    </rPh>
    <phoneticPr fontId="3"/>
  </si>
  <si>
    <t>所得控除合計額</t>
    <rPh sb="0" eb="2">
      <t>ショトク</t>
    </rPh>
    <rPh sb="2" eb="4">
      <t>コウジョ</t>
    </rPh>
    <rPh sb="4" eb="6">
      <t>ゴウケイ</t>
    </rPh>
    <rPh sb="6" eb="7">
      <t>ガク</t>
    </rPh>
    <phoneticPr fontId="3"/>
  </si>
  <si>
    <t>年金65歳以上の収入区分4</t>
    <rPh sb="4" eb="5">
      <t>サイ</t>
    </rPh>
    <rPh sb="5" eb="7">
      <t>イジョウ</t>
    </rPh>
    <rPh sb="8" eb="10">
      <t>シュウニュウ</t>
    </rPh>
    <rPh sb="10" eb="12">
      <t>クブン</t>
    </rPh>
    <phoneticPr fontId="5"/>
  </si>
  <si>
    <t>年金65歳未満の収入区分4</t>
    <rPh sb="4" eb="5">
      <t>サイ</t>
    </rPh>
    <rPh sb="5" eb="7">
      <t>ミマン</t>
    </rPh>
    <rPh sb="8" eb="10">
      <t>シュウニュウ</t>
    </rPh>
    <rPh sb="10" eb="12">
      <t>クブン</t>
    </rPh>
    <phoneticPr fontId="5"/>
  </si>
  <si>
    <t>65歳以上の年金所得額5</t>
    <rPh sb="2" eb="3">
      <t>サイ</t>
    </rPh>
    <rPh sb="3" eb="5">
      <t>イジョウ</t>
    </rPh>
    <rPh sb="6" eb="8">
      <t>ネンキン</t>
    </rPh>
    <rPh sb="8" eb="10">
      <t>ショトク</t>
    </rPh>
    <rPh sb="10" eb="11">
      <t>ガク</t>
    </rPh>
    <phoneticPr fontId="5"/>
  </si>
  <si>
    <t>65歳未満の年金所得額5</t>
    <rPh sb="2" eb="3">
      <t>サイ</t>
    </rPh>
    <rPh sb="6" eb="8">
      <t>ネンキン</t>
    </rPh>
    <rPh sb="8" eb="10">
      <t>ショトク</t>
    </rPh>
    <rPh sb="10" eb="11">
      <t>ガク</t>
    </rPh>
    <phoneticPr fontId="5"/>
  </si>
  <si>
    <t>該 当 者 提 出</t>
    <rPh sb="0" eb="1">
      <t>ガイ</t>
    </rPh>
    <rPh sb="2" eb="3">
      <t>トウ</t>
    </rPh>
    <rPh sb="4" eb="5">
      <t>シャ</t>
    </rPh>
    <rPh sb="6" eb="7">
      <t>テイ</t>
    </rPh>
    <rPh sb="8" eb="9">
      <t>デ</t>
    </rPh>
    <phoneticPr fontId="3"/>
  </si>
  <si>
    <t>学籍番号</t>
    <rPh sb="0" eb="2">
      <t>ガクセキ</t>
    </rPh>
    <rPh sb="2" eb="4">
      <t>バンゴウ</t>
    </rPh>
    <phoneticPr fontId="3"/>
  </si>
  <si>
    <t>氏　名</t>
    <rPh sb="0" eb="1">
      <t>シ</t>
    </rPh>
    <rPh sb="2" eb="3">
      <t>メイ</t>
    </rPh>
    <phoneticPr fontId="3"/>
  </si>
  <si>
    <t>①</t>
    <phoneticPr fontId="3"/>
  </si>
  <si>
    <t xml:space="preserve"> </t>
    <phoneticPr fontId="3"/>
  </si>
  <si>
    <t>信州大学長　殿</t>
    <rPh sb="0" eb="4">
      <t>シンシュウダイガク</t>
    </rPh>
    <rPh sb="4" eb="5">
      <t>チョウ</t>
    </rPh>
    <rPh sb="6" eb="7">
      <t>ドノ</t>
    </rPh>
    <phoneticPr fontId="3"/>
  </si>
  <si>
    <t>　私は、入学料又は授業料にかかる免除又は徴収猶予を申請するにあたり、下記のとおり申告します。</t>
    <rPh sb="1" eb="2">
      <t>ワタシ</t>
    </rPh>
    <rPh sb="4" eb="7">
      <t>ニュウガクリョウ</t>
    </rPh>
    <rPh sb="7" eb="8">
      <t>マタ</t>
    </rPh>
    <rPh sb="9" eb="12">
      <t>ジュギョウリョウ</t>
    </rPh>
    <rPh sb="16" eb="18">
      <t>メンジョ</t>
    </rPh>
    <rPh sb="18" eb="19">
      <t>マタ</t>
    </rPh>
    <rPh sb="20" eb="24">
      <t>チョウシュウユウヨ</t>
    </rPh>
    <rPh sb="25" eb="27">
      <t>シンセイ</t>
    </rPh>
    <rPh sb="34" eb="36">
      <t>カキ</t>
    </rPh>
    <rPh sb="40" eb="42">
      <t>シンコク</t>
    </rPh>
    <phoneticPr fontId="3"/>
  </si>
  <si>
    <t>　なお、申請内容に虚偽があった場合は審査の対象から除外されること、判定後に虚偽の内容が明らかになった場合は免除の許可の取り消しがされることを了承いたします。</t>
    <rPh sb="4" eb="8">
      <t>シンセイナイヨウ</t>
    </rPh>
    <rPh sb="9" eb="11">
      <t>キョギ</t>
    </rPh>
    <rPh sb="15" eb="17">
      <t>バアイ</t>
    </rPh>
    <rPh sb="18" eb="20">
      <t>シンサ</t>
    </rPh>
    <rPh sb="21" eb="23">
      <t>タイショウ</t>
    </rPh>
    <rPh sb="25" eb="27">
      <t>ジョガイ</t>
    </rPh>
    <rPh sb="33" eb="36">
      <t>ハンテイゴ</t>
    </rPh>
    <rPh sb="37" eb="39">
      <t>キョギ</t>
    </rPh>
    <rPh sb="40" eb="42">
      <t>ナイヨウ</t>
    </rPh>
    <rPh sb="43" eb="44">
      <t>アキ</t>
    </rPh>
    <rPh sb="50" eb="52">
      <t>バアイ</t>
    </rPh>
    <rPh sb="53" eb="55">
      <t>メンジョ</t>
    </rPh>
    <rPh sb="56" eb="58">
      <t>キョカ</t>
    </rPh>
    <rPh sb="59" eb="60">
      <t>ト</t>
    </rPh>
    <rPh sb="61" eb="62">
      <t>ケ</t>
    </rPh>
    <rPh sb="70" eb="72">
      <t>リョウショウ</t>
    </rPh>
    <phoneticPr fontId="3"/>
  </si>
  <si>
    <t>②</t>
    <phoneticPr fontId="3"/>
  </si>
  <si>
    <t>本エクセルファイルに必要事項を直接入力後、A4サイズで印刷した物を提出してください。</t>
    <phoneticPr fontId="3"/>
  </si>
  <si>
    <t>③</t>
    <phoneticPr fontId="3"/>
  </si>
  <si>
    <t>月</t>
    <rPh sb="0" eb="1">
      <t>ガツ</t>
    </rPh>
    <phoneticPr fontId="3"/>
  </si>
  <si>
    <t>日</t>
    <rPh sb="0" eb="1">
      <t>ニチ</t>
    </rPh>
    <phoneticPr fontId="3"/>
  </si>
  <si>
    <t>円</t>
    <rPh sb="0" eb="1">
      <t>エン</t>
    </rPh>
    <phoneticPr fontId="3"/>
  </si>
  <si>
    <t>医療費控除</t>
    <rPh sb="0" eb="3">
      <t>イリョウヒ</t>
    </rPh>
    <rPh sb="3" eb="5">
      <t>コウジョ</t>
    </rPh>
    <phoneticPr fontId="3"/>
  </si>
  <si>
    <t>雑損控除</t>
    <rPh sb="0" eb="2">
      <t>ザッソン</t>
    </rPh>
    <rPh sb="2" eb="4">
      <t>コウジョ</t>
    </rPh>
    <phoneticPr fontId="3"/>
  </si>
  <si>
    <t>小規模企業共済控除</t>
    <rPh sb="0" eb="3">
      <t>ショウキボ</t>
    </rPh>
    <rPh sb="3" eb="5">
      <t>キギョウ</t>
    </rPh>
    <rPh sb="5" eb="7">
      <t>キョウサイ</t>
    </rPh>
    <rPh sb="7" eb="9">
      <t>コウジョ</t>
    </rPh>
    <phoneticPr fontId="3"/>
  </si>
  <si>
    <t>生命保険料控除</t>
    <rPh sb="0" eb="7">
      <t>セイメイホケンリョウコウジョ</t>
    </rPh>
    <phoneticPr fontId="3"/>
  </si>
  <si>
    <t>地震保険料控除</t>
    <rPh sb="0" eb="5">
      <t>ジシンホケンリョウ</t>
    </rPh>
    <rPh sb="5" eb="7">
      <t>コウジョ</t>
    </rPh>
    <phoneticPr fontId="3"/>
  </si>
  <si>
    <t>④</t>
    <phoneticPr fontId="3"/>
  </si>
  <si>
    <t>⑤</t>
    <phoneticPr fontId="3"/>
  </si>
  <si>
    <t>⑥</t>
    <phoneticPr fontId="3"/>
  </si>
  <si>
    <t>⑧</t>
    <phoneticPr fontId="3"/>
  </si>
  <si>
    <t>⑨</t>
    <phoneticPr fontId="3"/>
  </si>
  <si>
    <t>本人障害</t>
    <rPh sb="0" eb="4">
      <t>ホンニンショウガイ</t>
    </rPh>
    <phoneticPr fontId="3"/>
  </si>
  <si>
    <t>基礎控除</t>
    <rPh sb="0" eb="2">
      <t>キソ</t>
    </rPh>
    <rPh sb="2" eb="4">
      <t>コウジョ</t>
    </rPh>
    <phoneticPr fontId="3"/>
  </si>
  <si>
    <t>▼記載されている各控除の金額を入力（1円単位で）</t>
    <phoneticPr fontId="3"/>
  </si>
  <si>
    <t>▼プルダウンで選択</t>
  </si>
  <si>
    <t>※2</t>
    <phoneticPr fontId="3"/>
  </si>
  <si>
    <t>※全項目入力後、自動計算されます。</t>
    <rPh sb="1" eb="4">
      <t>ゼンコウモク</t>
    </rPh>
    <rPh sb="4" eb="6">
      <t>ニュウリョク</t>
    </rPh>
    <rPh sb="6" eb="7">
      <t>ゴ</t>
    </rPh>
    <rPh sb="8" eb="10">
      <t>ジドウ</t>
    </rPh>
    <rPh sb="10" eb="12">
      <t>ケイサン</t>
    </rPh>
    <phoneticPr fontId="3"/>
  </si>
  <si>
    <t>合計所得金額:</t>
    <rPh sb="0" eb="2">
      <t>ゴウケイ</t>
    </rPh>
    <rPh sb="2" eb="4">
      <t>ショトク</t>
    </rPh>
    <rPh sb="4" eb="6">
      <t>キンガク</t>
    </rPh>
    <phoneticPr fontId="3"/>
  </si>
  <si>
    <t>所得控除合計:</t>
    <rPh sb="0" eb="2">
      <t>ショトク</t>
    </rPh>
    <rPh sb="2" eb="4">
      <t>コウジョ</t>
    </rPh>
    <rPh sb="4" eb="6">
      <t>ゴウケイ</t>
    </rPh>
    <phoneticPr fontId="3"/>
  </si>
  <si>
    <t>年</t>
    <rPh sb="0" eb="1">
      <t>ネン</t>
    </rPh>
    <phoneticPr fontId="3"/>
  </si>
  <si>
    <t>入力日：</t>
    <rPh sb="0" eb="3">
      <t>ニュウリョクビ</t>
    </rPh>
    <phoneticPr fontId="3"/>
  </si>
  <si>
    <t>年齢</t>
    <rPh sb="0" eb="2">
      <t>ネンレイ</t>
    </rPh>
    <phoneticPr fontId="3"/>
  </si>
  <si>
    <t>配偶者控除額</t>
    <rPh sb="0" eb="3">
      <t>ハイグウシャ</t>
    </rPh>
    <rPh sb="3" eb="5">
      <t>コウジョ</t>
    </rPh>
    <rPh sb="5" eb="6">
      <t>ガク</t>
    </rPh>
    <phoneticPr fontId="2"/>
  </si>
  <si>
    <t>配偶者特別控除額</t>
    <rPh sb="0" eb="3">
      <t>ハイグウシャ</t>
    </rPh>
    <rPh sb="3" eb="5">
      <t>トクベツ</t>
    </rPh>
    <rPh sb="5" eb="7">
      <t>コウジョ</t>
    </rPh>
    <rPh sb="7" eb="8">
      <t>ガク</t>
    </rPh>
    <phoneticPr fontId="2"/>
  </si>
  <si>
    <t>寡婦控除額</t>
    <rPh sb="0" eb="2">
      <t>カフ</t>
    </rPh>
    <rPh sb="2" eb="4">
      <t>コウジョ</t>
    </rPh>
    <rPh sb="4" eb="5">
      <t>ガク</t>
    </rPh>
    <phoneticPr fontId="3"/>
  </si>
  <si>
    <t>ひとり親控除額</t>
    <rPh sb="3" eb="4">
      <t>オヤ</t>
    </rPh>
    <rPh sb="4" eb="6">
      <t>コウジョ</t>
    </rPh>
    <rPh sb="6" eb="7">
      <t>ガク</t>
    </rPh>
    <phoneticPr fontId="3"/>
  </si>
  <si>
    <t>勤労学生控除額</t>
    <rPh sb="0" eb="2">
      <t>キンロウ</t>
    </rPh>
    <rPh sb="2" eb="4">
      <t>ガクセイ</t>
    </rPh>
    <rPh sb="4" eb="6">
      <t>コウジョ</t>
    </rPh>
    <rPh sb="6" eb="7">
      <t>ガク</t>
    </rPh>
    <phoneticPr fontId="3"/>
  </si>
  <si>
    <t>本人障害控除</t>
    <rPh sb="0" eb="2">
      <t>ホンニン</t>
    </rPh>
    <rPh sb="2" eb="4">
      <t>ショウガイ</t>
    </rPh>
    <rPh sb="4" eb="6">
      <t>コウジョ</t>
    </rPh>
    <phoneticPr fontId="3"/>
  </si>
  <si>
    <t>小規模企業共済控除</t>
    <phoneticPr fontId="3"/>
  </si>
  <si>
    <t>生命保険料控除</t>
    <phoneticPr fontId="3"/>
  </si>
  <si>
    <t>地震保険料控除</t>
  </si>
  <si>
    <t>⇐本人所得金額で変動するが、一律43万円とする。</t>
    <rPh sb="1" eb="3">
      <t>ホンニン</t>
    </rPh>
    <rPh sb="3" eb="5">
      <t>ショトク</t>
    </rPh>
    <rPh sb="5" eb="7">
      <t>キンガク</t>
    </rPh>
    <rPh sb="8" eb="10">
      <t>ヘンドウ</t>
    </rPh>
    <rPh sb="14" eb="16">
      <t>イチリツ</t>
    </rPh>
    <rPh sb="18" eb="20">
      <t>マンエン</t>
    </rPh>
    <phoneticPr fontId="3"/>
  </si>
  <si>
    <t>⇐本人所得金額で変動するが、該当すれば一律33万円or38万円とする。</t>
    <rPh sb="1" eb="3">
      <t>ホンニン</t>
    </rPh>
    <rPh sb="3" eb="5">
      <t>ショトク</t>
    </rPh>
    <rPh sb="5" eb="7">
      <t>キンガク</t>
    </rPh>
    <rPh sb="8" eb="10">
      <t>ヘンドウ</t>
    </rPh>
    <rPh sb="14" eb="16">
      <t>ガイトウ</t>
    </rPh>
    <rPh sb="19" eb="21">
      <t>イチリツ</t>
    </rPh>
    <rPh sb="23" eb="25">
      <t>マンエン</t>
    </rPh>
    <rPh sb="29" eb="31">
      <t>マンエン</t>
    </rPh>
    <phoneticPr fontId="3"/>
  </si>
  <si>
    <t>⇐本来は収入の算定年末日の年齢を使用するが、計算式煩雑になるため申請時点の年齢とする。年齢高い方が有利なので、申請者が不利になることはない。</t>
    <rPh sb="1" eb="3">
      <t>ホンライ</t>
    </rPh>
    <rPh sb="4" eb="6">
      <t>シュウニュウ</t>
    </rPh>
    <rPh sb="7" eb="9">
      <t>サンテイ</t>
    </rPh>
    <rPh sb="9" eb="11">
      <t>ネンマツ</t>
    </rPh>
    <rPh sb="11" eb="12">
      <t>ビ</t>
    </rPh>
    <rPh sb="13" eb="15">
      <t>ネンレイ</t>
    </rPh>
    <rPh sb="16" eb="18">
      <t>シヨウ</t>
    </rPh>
    <rPh sb="22" eb="24">
      <t>ケイサン</t>
    </rPh>
    <rPh sb="24" eb="25">
      <t>シキ</t>
    </rPh>
    <rPh sb="25" eb="27">
      <t>ハンザツ</t>
    </rPh>
    <rPh sb="32" eb="34">
      <t>シンセイ</t>
    </rPh>
    <rPh sb="34" eb="36">
      <t>ジテン</t>
    </rPh>
    <rPh sb="37" eb="39">
      <t>ネンレイ</t>
    </rPh>
    <rPh sb="43" eb="45">
      <t>ネンレイ</t>
    </rPh>
    <rPh sb="45" eb="46">
      <t>タカ</t>
    </rPh>
    <rPh sb="47" eb="48">
      <t>ホウ</t>
    </rPh>
    <rPh sb="49" eb="51">
      <t>ユウリ</t>
    </rPh>
    <rPh sb="55" eb="58">
      <t>シンセイシャ</t>
    </rPh>
    <rPh sb="59" eb="61">
      <t>フリ</t>
    </rPh>
    <phoneticPr fontId="3"/>
  </si>
  <si>
    <t>※事由が生じた方以外の「合計所得金額」「所得控除合計」は所得･課税･控除証明書の金額をそのまま入力してください。</t>
    <rPh sb="1" eb="3">
      <t>ジユウ</t>
    </rPh>
    <rPh sb="4" eb="5">
      <t>ショウ</t>
    </rPh>
    <rPh sb="7" eb="8">
      <t>カタ</t>
    </rPh>
    <rPh sb="8" eb="10">
      <t>イガイ</t>
    </rPh>
    <rPh sb="12" eb="14">
      <t>ゴウケイ</t>
    </rPh>
    <rPh sb="14" eb="16">
      <t>ショトク</t>
    </rPh>
    <rPh sb="16" eb="18">
      <t>キンガク</t>
    </rPh>
    <rPh sb="20" eb="22">
      <t>ショトク</t>
    </rPh>
    <rPh sb="22" eb="24">
      <t>コウジョ</t>
    </rPh>
    <rPh sb="24" eb="26">
      <t>ゴウケイ</t>
    </rPh>
    <rPh sb="28" eb="30">
      <t>ショトク</t>
    </rPh>
    <rPh sb="31" eb="33">
      <t>カゼイ</t>
    </rPh>
    <rPh sb="34" eb="36">
      <t>コウジョ</t>
    </rPh>
    <rPh sb="36" eb="39">
      <t>ショウメイショ</t>
    </rPh>
    <rPh sb="40" eb="42">
      <t>キンガク</t>
    </rPh>
    <rPh sb="47" eb="49">
      <t>ニュウリョク</t>
    </rPh>
    <phoneticPr fontId="3"/>
  </si>
  <si>
    <t>事由発生者</t>
    <rPh sb="0" eb="2">
      <t>ジユウ</t>
    </rPh>
    <rPh sb="2" eb="4">
      <t>ハッセイ</t>
    </rPh>
    <rPh sb="4" eb="5">
      <t>シャ</t>
    </rPh>
    <phoneticPr fontId="2"/>
  </si>
  <si>
    <t>【コロナ】</t>
    <phoneticPr fontId="3"/>
  </si>
  <si>
    <t>★キャンパス情報システム入力時の
　対象者の「合計所得金額」と「所得控除合計」</t>
    <rPh sb="6" eb="8">
      <t>ジョウホウ</t>
    </rPh>
    <rPh sb="12" eb="14">
      <t>ニュウリョク</t>
    </rPh>
    <rPh sb="14" eb="15">
      <t>ジ</t>
    </rPh>
    <rPh sb="18" eb="21">
      <t>タイショウシャ</t>
    </rPh>
    <rPh sb="21" eb="22">
      <t>ギョウシャ</t>
    </rPh>
    <rPh sb="23" eb="25">
      <t>ゴウケイ</t>
    </rPh>
    <rPh sb="25" eb="27">
      <t>ショトク</t>
    </rPh>
    <rPh sb="27" eb="29">
      <t>キンガク</t>
    </rPh>
    <rPh sb="32" eb="34">
      <t>ショトク</t>
    </rPh>
    <rPh sb="34" eb="36">
      <t>コウジョ</t>
    </rPh>
    <rPh sb="36" eb="38">
      <t>ゴウケイ</t>
    </rPh>
    <phoneticPr fontId="3"/>
  </si>
  <si>
    <t>両親ともに死別した場合は、事前に窓口にご相談ください。</t>
    <rPh sb="0" eb="2">
      <t>リョウシン</t>
    </rPh>
    <rPh sb="5" eb="7">
      <t>シベツ</t>
    </rPh>
    <rPh sb="9" eb="11">
      <t>バアイ</t>
    </rPh>
    <rPh sb="13" eb="15">
      <t>ジゼン</t>
    </rPh>
    <rPh sb="16" eb="18">
      <t>マドグチ</t>
    </rPh>
    <rPh sb="20" eb="22">
      <t>ソウダン</t>
    </rPh>
    <phoneticPr fontId="3"/>
  </si>
  <si>
    <r>
      <t>寡婦</t>
    </r>
    <r>
      <rPr>
        <sz val="6"/>
        <color theme="1"/>
        <rFont val="游ゴシック"/>
        <family val="3"/>
        <charset val="128"/>
        <scheme val="minor"/>
      </rPr>
      <t>又は</t>
    </r>
    <r>
      <rPr>
        <sz val="9"/>
        <color theme="1"/>
        <rFont val="游ゴシック"/>
        <family val="3"/>
        <charset val="128"/>
        <scheme val="minor"/>
      </rPr>
      <t>寡夫の情報</t>
    </r>
    <rPh sb="0" eb="2">
      <t>カフ</t>
    </rPh>
    <rPh sb="2" eb="3">
      <t>マタ</t>
    </rPh>
    <rPh sb="4" eb="6">
      <t>カフ</t>
    </rPh>
    <rPh sb="7" eb="9">
      <t>ジョウホウ</t>
    </rPh>
    <phoneticPr fontId="3"/>
  </si>
  <si>
    <t>扶養親族の確認</t>
    <rPh sb="0" eb="4">
      <t>フヨウシンゾク</t>
    </rPh>
    <rPh sb="5" eb="7">
      <t>カクニン</t>
    </rPh>
    <phoneticPr fontId="3"/>
  </si>
  <si>
    <r>
      <t>死亡した父(又は母)がこれまで扶養していた親族を、今後は母(又は父)が
扶養することになりますか。</t>
    </r>
    <r>
      <rPr>
        <vertAlign val="superscript"/>
        <sz val="9"/>
        <color theme="1"/>
        <rFont val="游ゴシック"/>
        <family val="3"/>
        <charset val="128"/>
        <scheme val="minor"/>
      </rPr>
      <t>※1</t>
    </r>
    <rPh sb="0" eb="2">
      <t>シボウ</t>
    </rPh>
    <rPh sb="4" eb="5">
      <t>チチ</t>
    </rPh>
    <rPh sb="6" eb="7">
      <t>マタ</t>
    </rPh>
    <rPh sb="8" eb="9">
      <t>ハハ</t>
    </rPh>
    <rPh sb="15" eb="17">
      <t>フヨウ</t>
    </rPh>
    <rPh sb="21" eb="23">
      <t>シンゾク</t>
    </rPh>
    <rPh sb="25" eb="27">
      <t>コンゴ</t>
    </rPh>
    <rPh sb="28" eb="29">
      <t>ハハ</t>
    </rPh>
    <rPh sb="30" eb="31">
      <t>マタ</t>
    </rPh>
    <rPh sb="32" eb="33">
      <t>チチ</t>
    </rPh>
    <rPh sb="36" eb="38">
      <t>フヨウ</t>
    </rPh>
    <phoneticPr fontId="3"/>
  </si>
  <si>
    <t>さまの、所得･課税･控除証明書に記載されている事項について以下入力ください</t>
    <rPh sb="4" eb="6">
      <t>ショトク</t>
    </rPh>
    <rPh sb="7" eb="9">
      <t>カゼイ</t>
    </rPh>
    <rPh sb="10" eb="15">
      <t>コウジョショウメイショ</t>
    </rPh>
    <rPh sb="16" eb="18">
      <t>キサイ</t>
    </rPh>
    <rPh sb="23" eb="25">
      <t>ジコウ</t>
    </rPh>
    <rPh sb="29" eb="31">
      <t>イカ</t>
    </rPh>
    <rPh sb="31" eb="33">
      <t>ニュウリョク</t>
    </rPh>
    <phoneticPr fontId="3"/>
  </si>
  <si>
    <t>氏名</t>
    <rPh sb="0" eb="2">
      <t>シメイ</t>
    </rPh>
    <phoneticPr fontId="3"/>
  </si>
  <si>
    <t>障がいの有無</t>
    <phoneticPr fontId="3"/>
  </si>
  <si>
    <t>生年月日</t>
    <phoneticPr fontId="3"/>
  </si>
  <si>
    <t>▼記載されている「合計所得金額」を入力（1円単位で）</t>
    <rPh sb="9" eb="11">
      <t>ゴウケイ</t>
    </rPh>
    <rPh sb="11" eb="13">
      <t>ショトク</t>
    </rPh>
    <rPh sb="13" eb="15">
      <t>キンガク</t>
    </rPh>
    <phoneticPr fontId="3"/>
  </si>
  <si>
    <t>合計所得金額</t>
    <rPh sb="0" eb="2">
      <t>ゴウケイ</t>
    </rPh>
    <rPh sb="2" eb="4">
      <t>ショトク</t>
    </rPh>
    <rPh sb="4" eb="6">
      <t>キンガク</t>
    </rPh>
    <phoneticPr fontId="3"/>
  </si>
  <si>
    <t>▼記載されている以下控除の該当可否を入力</t>
    <rPh sb="1" eb="3">
      <t>キサイ</t>
    </rPh>
    <rPh sb="8" eb="10">
      <t>イカ</t>
    </rPh>
    <rPh sb="10" eb="12">
      <t>コウジョ</t>
    </rPh>
    <rPh sb="13" eb="17">
      <t>ガイトウカヒ</t>
    </rPh>
    <rPh sb="18" eb="20">
      <t>ニュウリョク</t>
    </rPh>
    <phoneticPr fontId="3"/>
  </si>
  <si>
    <t>寡婦・寡夫</t>
    <rPh sb="0" eb="2">
      <t>カフ</t>
    </rPh>
    <rPh sb="3" eb="5">
      <t>カフ</t>
    </rPh>
    <phoneticPr fontId="2"/>
  </si>
  <si>
    <t>年齢</t>
    <rPh sb="0" eb="2">
      <t>ネンレイ</t>
    </rPh>
    <phoneticPr fontId="3"/>
  </si>
  <si>
    <t>【扶養親族】</t>
    <phoneticPr fontId="3"/>
  </si>
  <si>
    <t>年齢基準日：</t>
    <rPh sb="0" eb="2">
      <t>ネンレイ</t>
    </rPh>
    <rPh sb="2" eb="5">
      <t>キジュンビ</t>
    </rPh>
    <phoneticPr fontId="3"/>
  </si>
  <si>
    <t>同居:1、別居：2</t>
    <rPh sb="0" eb="2">
      <t>ドウキョ</t>
    </rPh>
    <rPh sb="5" eb="7">
      <t>ベッキョ</t>
    </rPh>
    <phoneticPr fontId="3"/>
  </si>
  <si>
    <t>障がい：1、特定障がい：2</t>
    <rPh sb="0" eb="1">
      <t>ショウ</t>
    </rPh>
    <rPh sb="6" eb="8">
      <t>トクテイ</t>
    </rPh>
    <rPh sb="8" eb="9">
      <t>ショウ</t>
    </rPh>
    <phoneticPr fontId="3"/>
  </si>
  <si>
    <t>扶養区分</t>
    <rPh sb="0" eb="2">
      <t>フヨウ</t>
    </rPh>
    <rPh sb="2" eb="4">
      <t>クブン</t>
    </rPh>
    <phoneticPr fontId="3"/>
  </si>
  <si>
    <t>障害区分</t>
    <rPh sb="0" eb="2">
      <t>ショウガイ</t>
    </rPh>
    <rPh sb="2" eb="4">
      <t>クブン</t>
    </rPh>
    <phoneticPr fontId="3"/>
  </si>
  <si>
    <t>障害区分（1：普通障がい、2：特別障がい、3：同居特別障がい)</t>
    <rPh sb="0" eb="2">
      <t>ショウガイ</t>
    </rPh>
    <rPh sb="2" eb="4">
      <t>クブン</t>
    </rPh>
    <rPh sb="7" eb="10">
      <t>フツウショウ</t>
    </rPh>
    <rPh sb="15" eb="17">
      <t>トクベツ</t>
    </rPh>
    <rPh sb="17" eb="18">
      <t>ショウ</t>
    </rPh>
    <rPh sb="23" eb="25">
      <t>ドウキョ</t>
    </rPh>
    <rPh sb="25" eb="27">
      <t>トクベツ</t>
    </rPh>
    <rPh sb="27" eb="28">
      <t>ショウ</t>
    </rPh>
    <phoneticPr fontId="3"/>
  </si>
  <si>
    <t>扶養区分（0：16歳未満、1：一般、2：特定、3：老人、4：同居老人）</t>
    <rPh sb="0" eb="2">
      <t>フヨウ</t>
    </rPh>
    <rPh sb="2" eb="4">
      <t>クブン</t>
    </rPh>
    <rPh sb="9" eb="10">
      <t>サイ</t>
    </rPh>
    <rPh sb="10" eb="12">
      <t>ミマン</t>
    </rPh>
    <rPh sb="15" eb="17">
      <t>イッパン</t>
    </rPh>
    <rPh sb="20" eb="22">
      <t>トクテイ</t>
    </rPh>
    <rPh sb="25" eb="27">
      <t>ロウジン</t>
    </rPh>
    <rPh sb="30" eb="32">
      <t>ドウキョ</t>
    </rPh>
    <rPh sb="32" eb="34">
      <t>ロウジン</t>
    </rPh>
    <phoneticPr fontId="3"/>
  </si>
  <si>
    <t>現在は社会人等のため扶養ではないが、</t>
    <phoneticPr fontId="3"/>
  </si>
  <si>
    <t>★</t>
    <phoneticPr fontId="3"/>
  </si>
  <si>
    <t>⇐収入と所得で変動するため、申告書に記載された金額は使用しない。0.15がけ</t>
    <rPh sb="1" eb="3">
      <t>シュウニュウ</t>
    </rPh>
    <rPh sb="4" eb="6">
      <t>ショトク</t>
    </rPh>
    <rPh sb="7" eb="9">
      <t>ヘンドウ</t>
    </rPh>
    <rPh sb="14" eb="16">
      <t>シンコク</t>
    </rPh>
    <rPh sb="16" eb="17">
      <t>ショ</t>
    </rPh>
    <rPh sb="18" eb="20">
      <t>キサイ</t>
    </rPh>
    <rPh sb="23" eb="25">
      <t>キンガク</t>
    </rPh>
    <rPh sb="26" eb="28">
      <t>シヨウ</t>
    </rPh>
    <phoneticPr fontId="3"/>
  </si>
  <si>
    <t>【死亡】</t>
    <rPh sb="1" eb="3">
      <t>シボウ</t>
    </rPh>
    <phoneticPr fontId="3"/>
  </si>
  <si>
    <t>生計維持者との
同居の有無</t>
    <rPh sb="0" eb="5">
      <t>セイケイイジシャ</t>
    </rPh>
    <rPh sb="8" eb="10">
      <t>ドウキョ</t>
    </rPh>
    <rPh sb="11" eb="13">
      <t>ウム</t>
    </rPh>
    <phoneticPr fontId="3"/>
  </si>
  <si>
    <t>本申告の対象者は、事由の期間内に生計維持者が死亡した方です。</t>
    <rPh sb="9" eb="11">
      <t>ジユウ</t>
    </rPh>
    <rPh sb="12" eb="14">
      <t>キカン</t>
    </rPh>
    <rPh sb="14" eb="15">
      <t>ナイ</t>
    </rPh>
    <rPh sb="16" eb="18">
      <t>セイケイ</t>
    </rPh>
    <rPh sb="18" eb="21">
      <t>イジシャ</t>
    </rPh>
    <rPh sb="22" eb="24">
      <t>シボウ</t>
    </rPh>
    <rPh sb="26" eb="27">
      <t>カタ</t>
    </rPh>
    <phoneticPr fontId="3"/>
  </si>
  <si>
    <r>
      <t>さまが、今後扶養することになる親族</t>
    </r>
    <r>
      <rPr>
        <vertAlign val="superscript"/>
        <sz val="8"/>
        <color theme="1"/>
        <rFont val="游ゴシック"/>
        <family val="3"/>
        <charset val="128"/>
        <scheme val="minor"/>
      </rPr>
      <t>※2</t>
    </r>
    <r>
      <rPr>
        <sz val="8"/>
        <color theme="1"/>
        <rFont val="游ゴシック"/>
        <family val="3"/>
        <charset val="128"/>
        <scheme val="minor"/>
      </rPr>
      <t>について入力してください</t>
    </r>
    <rPh sb="4" eb="6">
      <t>コンゴ</t>
    </rPh>
    <rPh sb="6" eb="8">
      <t>フヨウ</t>
    </rPh>
    <rPh sb="15" eb="17">
      <t>シンゾク</t>
    </rPh>
    <rPh sb="23" eb="25">
      <t>ニュウリョク</t>
    </rPh>
    <phoneticPr fontId="3"/>
  </si>
  <si>
    <t>生計維持者から見た
続　柄</t>
    <rPh sb="0" eb="2">
      <t>セイケイ</t>
    </rPh>
    <rPh sb="2" eb="5">
      <t>イジシャ</t>
    </rPh>
    <rPh sb="7" eb="8">
      <t>ミ</t>
    </rPh>
    <phoneticPr fontId="3"/>
  </si>
  <si>
    <t>②</t>
    <phoneticPr fontId="3"/>
  </si>
  <si>
    <t>⇐本人所得額によっては控除ないが、一律で30万円とする</t>
    <rPh sb="1" eb="3">
      <t>ホンニン</t>
    </rPh>
    <rPh sb="3" eb="5">
      <t>ショトク</t>
    </rPh>
    <rPh sb="5" eb="6">
      <t>ガク</t>
    </rPh>
    <rPh sb="11" eb="13">
      <t>コウジョ</t>
    </rPh>
    <rPh sb="17" eb="19">
      <t>イチリツ</t>
    </rPh>
    <rPh sb="22" eb="23">
      <t>マン</t>
    </rPh>
    <rPh sb="23" eb="24">
      <t>エン</t>
    </rPh>
    <phoneticPr fontId="3"/>
  </si>
  <si>
    <t>　※1 ここで言う扶養とは税法上の扶養（給与収入103万円以下の者）を指します。</t>
    <rPh sb="7" eb="8">
      <t>イ</t>
    </rPh>
    <rPh sb="9" eb="11">
      <t>フヨウ</t>
    </rPh>
    <rPh sb="13" eb="16">
      <t>ゼイホウジョウ</t>
    </rPh>
    <rPh sb="17" eb="19">
      <t>フヨウ</t>
    </rPh>
    <rPh sb="20" eb="22">
      <t>キュウヨ</t>
    </rPh>
    <rPh sb="22" eb="24">
      <t>シュウニュウ</t>
    </rPh>
    <rPh sb="27" eb="29">
      <t>マンエン</t>
    </rPh>
    <rPh sb="29" eb="31">
      <t>イカ</t>
    </rPh>
    <rPh sb="32" eb="33">
      <t>モノ</t>
    </rPh>
    <rPh sb="35" eb="36">
      <t>サ</t>
    </rPh>
    <phoneticPr fontId="3"/>
  </si>
  <si>
    <t>合計所得金額[円]</t>
    <rPh sb="0" eb="2">
      <t>ゴウケイ</t>
    </rPh>
    <rPh sb="2" eb="4">
      <t>ショトク</t>
    </rPh>
    <rPh sb="4" eb="6">
      <t>キンガク</t>
    </rPh>
    <rPh sb="7" eb="8">
      <t>エン</t>
    </rPh>
    <phoneticPr fontId="2"/>
  </si>
  <si>
    <t>配偶者（特別）控除額[円]</t>
    <rPh sb="0" eb="3">
      <t>ハイグウシャ</t>
    </rPh>
    <rPh sb="4" eb="6">
      <t>トクベツ</t>
    </rPh>
    <rPh sb="7" eb="9">
      <t>コウジョ</t>
    </rPh>
    <rPh sb="9" eb="10">
      <t>ガク</t>
    </rPh>
    <rPh sb="11" eb="12">
      <t>エン</t>
    </rPh>
    <phoneticPr fontId="2"/>
  </si>
  <si>
    <t>扶養控除額（一般）[円]</t>
    <rPh sb="0" eb="2">
      <t>フヨウ</t>
    </rPh>
    <rPh sb="2" eb="4">
      <t>コウジョ</t>
    </rPh>
    <rPh sb="4" eb="5">
      <t>ガク</t>
    </rPh>
    <rPh sb="6" eb="8">
      <t>イッパン</t>
    </rPh>
    <rPh sb="10" eb="11">
      <t>エン</t>
    </rPh>
    <phoneticPr fontId="2"/>
  </si>
  <si>
    <t>扶養控除額（特定）[円]</t>
    <rPh sb="0" eb="2">
      <t>フヨウ</t>
    </rPh>
    <rPh sb="2" eb="4">
      <t>コウジョ</t>
    </rPh>
    <rPh sb="4" eb="5">
      <t>ガク</t>
    </rPh>
    <rPh sb="6" eb="8">
      <t>トクテイ</t>
    </rPh>
    <rPh sb="10" eb="11">
      <t>エン</t>
    </rPh>
    <phoneticPr fontId="2"/>
  </si>
  <si>
    <t>扶養控除額（老人）[円]</t>
    <rPh sb="0" eb="2">
      <t>フヨウ</t>
    </rPh>
    <rPh sb="2" eb="4">
      <t>コウジョ</t>
    </rPh>
    <rPh sb="4" eb="5">
      <t>ガク</t>
    </rPh>
    <rPh sb="6" eb="8">
      <t>ロウジン</t>
    </rPh>
    <rPh sb="10" eb="11">
      <t>エン</t>
    </rPh>
    <phoneticPr fontId="2"/>
  </si>
  <si>
    <t>扶養控除額（同老）[円]</t>
    <rPh sb="0" eb="2">
      <t>フヨウ</t>
    </rPh>
    <rPh sb="2" eb="4">
      <t>コウジョ</t>
    </rPh>
    <rPh sb="4" eb="5">
      <t>ガク</t>
    </rPh>
    <rPh sb="6" eb="7">
      <t>オナ</t>
    </rPh>
    <rPh sb="7" eb="8">
      <t>ロウ</t>
    </rPh>
    <rPh sb="10" eb="11">
      <t>エン</t>
    </rPh>
    <phoneticPr fontId="2"/>
  </si>
  <si>
    <t>障害者控除額（一般）[円]</t>
    <rPh sb="0" eb="3">
      <t>ショウガイシャ</t>
    </rPh>
    <rPh sb="3" eb="5">
      <t>コウジョ</t>
    </rPh>
    <rPh sb="5" eb="6">
      <t>ガク</t>
    </rPh>
    <rPh sb="7" eb="9">
      <t>イッパン</t>
    </rPh>
    <rPh sb="11" eb="12">
      <t>エン</t>
    </rPh>
    <phoneticPr fontId="2"/>
  </si>
  <si>
    <t>障害者控除額（特定）[円]</t>
    <rPh sb="0" eb="3">
      <t>ショウガイシャ</t>
    </rPh>
    <rPh sb="3" eb="5">
      <t>コウジョ</t>
    </rPh>
    <rPh sb="5" eb="6">
      <t>ガク</t>
    </rPh>
    <rPh sb="7" eb="9">
      <t>トクテイ</t>
    </rPh>
    <rPh sb="11" eb="12">
      <t>エン</t>
    </rPh>
    <phoneticPr fontId="2"/>
  </si>
  <si>
    <t>障害者控除額（同特）[円]</t>
    <rPh sb="0" eb="3">
      <t>ショウガイシャ</t>
    </rPh>
    <rPh sb="3" eb="5">
      <t>コウジョ</t>
    </rPh>
    <rPh sb="5" eb="6">
      <t>ガク</t>
    </rPh>
    <rPh sb="7" eb="8">
      <t>ドウ</t>
    </rPh>
    <rPh sb="8" eb="9">
      <t>トク</t>
    </rPh>
    <rPh sb="11" eb="12">
      <t>エン</t>
    </rPh>
    <phoneticPr fontId="2"/>
  </si>
  <si>
    <t>寡婦控除額[円]
（本人の場合は勤労学生控除）</t>
    <rPh sb="0" eb="2">
      <t>カフ</t>
    </rPh>
    <rPh sb="2" eb="4">
      <t>コウジョ</t>
    </rPh>
    <rPh sb="4" eb="5">
      <t>ガク</t>
    </rPh>
    <rPh sb="6" eb="7">
      <t>エン</t>
    </rPh>
    <rPh sb="10" eb="12">
      <t>ホンニン</t>
    </rPh>
    <rPh sb="13" eb="15">
      <t>バアイ</t>
    </rPh>
    <rPh sb="16" eb="18">
      <t>キンロウ</t>
    </rPh>
    <rPh sb="18" eb="20">
      <t>ガクセイ</t>
    </rPh>
    <rPh sb="20" eb="22">
      <t>コウジョ</t>
    </rPh>
    <phoneticPr fontId="2"/>
  </si>
  <si>
    <t>ひとり親控除額[円]</t>
    <rPh sb="3" eb="4">
      <t>オヤ</t>
    </rPh>
    <rPh sb="4" eb="6">
      <t>コウジョ</t>
    </rPh>
    <rPh sb="6" eb="7">
      <t>ガク</t>
    </rPh>
    <rPh sb="8" eb="9">
      <t>エン</t>
    </rPh>
    <phoneticPr fontId="2"/>
  </si>
  <si>
    <t>基礎控除額[円]</t>
    <rPh sb="0" eb="4">
      <t>キソコウジョ</t>
    </rPh>
    <rPh sb="4" eb="5">
      <t>ガク</t>
    </rPh>
    <rPh sb="6" eb="7">
      <t>エン</t>
    </rPh>
    <phoneticPr fontId="3"/>
  </si>
  <si>
    <t>所得控除合計額[円]</t>
    <rPh sb="0" eb="2">
      <t>ショトク</t>
    </rPh>
    <rPh sb="2" eb="4">
      <t>コウジョ</t>
    </rPh>
    <rPh sb="4" eb="6">
      <t>ゴウケイ</t>
    </rPh>
    <rPh sb="6" eb="7">
      <t>ガク</t>
    </rPh>
    <rPh sb="8" eb="9">
      <t>エン</t>
    </rPh>
    <phoneticPr fontId="3"/>
  </si>
  <si>
    <t>地震保険料控除</t>
    <phoneticPr fontId="3"/>
  </si>
  <si>
    <t>医療費控除額[円]</t>
    <rPh sb="0" eb="3">
      <t>イリョウヒ</t>
    </rPh>
    <rPh sb="3" eb="5">
      <t>コウジョ</t>
    </rPh>
    <rPh sb="5" eb="6">
      <t>ガク</t>
    </rPh>
    <rPh sb="7" eb="8">
      <t>エン</t>
    </rPh>
    <phoneticPr fontId="2"/>
  </si>
  <si>
    <t>雑損控除額[円]</t>
    <rPh sb="0" eb="2">
      <t>ザッソン</t>
    </rPh>
    <rPh sb="2" eb="4">
      <t>コウジョ</t>
    </rPh>
    <rPh sb="4" eb="5">
      <t>ガク</t>
    </rPh>
    <rPh sb="6" eb="7">
      <t>エン</t>
    </rPh>
    <phoneticPr fontId="2"/>
  </si>
  <si>
    <t>本人障害者控除額[円]</t>
    <rPh sb="0" eb="2">
      <t>ホンニン</t>
    </rPh>
    <rPh sb="2" eb="4">
      <t>ショウガイ</t>
    </rPh>
    <rPh sb="4" eb="5">
      <t>シャ</t>
    </rPh>
    <rPh sb="5" eb="8">
      <t>コウジョガク</t>
    </rPh>
    <rPh sb="9" eb="10">
      <t>エン</t>
    </rPh>
    <phoneticPr fontId="2"/>
  </si>
  <si>
    <t>-</t>
    <phoneticPr fontId="3"/>
  </si>
  <si>
    <t>社会保険料控除額[円]</t>
    <rPh sb="0" eb="2">
      <t>シャカイ</t>
    </rPh>
    <rPh sb="2" eb="5">
      <t>ホケンリョウ</t>
    </rPh>
    <rPh sb="5" eb="7">
      <t>コウジョ</t>
    </rPh>
    <rPh sb="7" eb="8">
      <t>ガク</t>
    </rPh>
    <rPh sb="9" eb="10">
      <t>エン</t>
    </rPh>
    <phoneticPr fontId="3"/>
  </si>
  <si>
    <t>小規模企業共済控除額[円]</t>
    <rPh sb="0" eb="3">
      <t>ショウキボ</t>
    </rPh>
    <rPh sb="3" eb="5">
      <t>キギョウ</t>
    </rPh>
    <rPh sb="5" eb="7">
      <t>キョウサイ</t>
    </rPh>
    <rPh sb="7" eb="9">
      <t>コウジョ</t>
    </rPh>
    <rPh sb="9" eb="10">
      <t>ガク</t>
    </rPh>
    <rPh sb="11" eb="12">
      <t>エン</t>
    </rPh>
    <phoneticPr fontId="3"/>
  </si>
  <si>
    <t>生命保険料控除額[円]</t>
    <rPh sb="0" eb="2">
      <t>セイメイ</t>
    </rPh>
    <rPh sb="2" eb="5">
      <t>ホケンリョウ</t>
    </rPh>
    <rPh sb="5" eb="7">
      <t>コウジョ</t>
    </rPh>
    <rPh sb="7" eb="8">
      <t>ガク</t>
    </rPh>
    <rPh sb="9" eb="10">
      <t>エン</t>
    </rPh>
    <phoneticPr fontId="3"/>
  </si>
  <si>
    <t>地震保険料控除額[円]</t>
    <rPh sb="0" eb="2">
      <t>ジシン</t>
    </rPh>
    <rPh sb="2" eb="5">
      <t>ホケンリョウ</t>
    </rPh>
    <rPh sb="5" eb="7">
      <t>コウジョ</t>
    </rPh>
    <rPh sb="7" eb="8">
      <t>ガク</t>
    </rPh>
    <rPh sb="9" eb="10">
      <t>エン</t>
    </rPh>
    <phoneticPr fontId="3"/>
  </si>
  <si>
    <t>内訳</t>
    <rPh sb="0" eb="2">
      <t>ウチワケ</t>
    </rPh>
    <phoneticPr fontId="2"/>
  </si>
  <si>
    <r>
      <t>所得および控除の内訳</t>
    </r>
    <r>
      <rPr>
        <b/>
        <sz val="12"/>
        <color rgb="FFFF0000"/>
        <rFont val="游ゴシック"/>
        <family val="3"/>
        <charset val="128"/>
        <scheme val="minor"/>
      </rPr>
      <t>　&lt;自動計算のため入力不要&gt;</t>
    </r>
    <rPh sb="0" eb="2">
      <t>ショトク</t>
    </rPh>
    <rPh sb="5" eb="7">
      <t>コウジョ</t>
    </rPh>
    <rPh sb="8" eb="10">
      <t>ウチワケ</t>
    </rPh>
    <rPh sb="12" eb="14">
      <t>ジドウ</t>
    </rPh>
    <rPh sb="14" eb="16">
      <t>ケイサン</t>
    </rPh>
    <rPh sb="19" eb="21">
      <t>ニュウリョク</t>
    </rPh>
    <rPh sb="21" eb="23">
      <t>フヨウ</t>
    </rPh>
    <phoneticPr fontId="3"/>
  </si>
  <si>
    <t>所　得　・　控　除　計　算　書 （生 計 維 持 者 死 亡 用）</t>
    <rPh sb="0" eb="1">
      <t>ショ</t>
    </rPh>
    <rPh sb="2" eb="3">
      <t>トク</t>
    </rPh>
    <rPh sb="6" eb="7">
      <t>ヒカエ</t>
    </rPh>
    <rPh sb="8" eb="9">
      <t>ジョ</t>
    </rPh>
    <rPh sb="10" eb="11">
      <t>ケイ</t>
    </rPh>
    <rPh sb="12" eb="13">
      <t>サン</t>
    </rPh>
    <rPh sb="14" eb="15">
      <t>ショ</t>
    </rPh>
    <rPh sb="17" eb="18">
      <t>セイ</t>
    </rPh>
    <rPh sb="19" eb="20">
      <t>ケイ</t>
    </rPh>
    <rPh sb="21" eb="22">
      <t>イ</t>
    </rPh>
    <rPh sb="23" eb="24">
      <t>ジ</t>
    </rPh>
    <rPh sb="25" eb="26">
      <t>シャ</t>
    </rPh>
    <rPh sb="27" eb="28">
      <t>シ</t>
    </rPh>
    <rPh sb="29" eb="30">
      <t>ボウ</t>
    </rPh>
    <rPh sb="31" eb="32">
      <t>ヨウ</t>
    </rPh>
    <phoneticPr fontId="3"/>
  </si>
  <si>
    <t>年12月末時点で扶養していた親族がいれば入力してください。</t>
    <rPh sb="0" eb="1">
      <t>ネン</t>
    </rPh>
    <rPh sb="3" eb="4">
      <t>ガツ</t>
    </rPh>
    <rPh sb="4" eb="5">
      <t>マツ</t>
    </rPh>
    <phoneticPr fontId="3"/>
  </si>
  <si>
    <t>本申告書は、留学生は使用できません。</t>
    <rPh sb="0" eb="4">
      <t>ホンシンコクショ</t>
    </rPh>
    <rPh sb="6" eb="9">
      <t>リュウガクセイ</t>
    </rPh>
    <rPh sb="10" eb="12">
      <t>シヨウ</t>
    </rPh>
    <phoneticPr fontId="3"/>
  </si>
  <si>
    <t>前期</t>
  </si>
  <si>
    <t>様式1</t>
    <rPh sb="0" eb="2">
      <t>ヨウシキ</t>
    </rPh>
    <phoneticPr fontId="3"/>
  </si>
  <si>
    <t>令和7年度(令和6年分)
所得･課税･控除証明書
記載情報の転記</t>
    <rPh sb="0" eb="2">
      <t>レイワ</t>
    </rPh>
    <rPh sb="3" eb="5">
      <t>ネンド</t>
    </rPh>
    <rPh sb="6" eb="8">
      <t>レイワ</t>
    </rPh>
    <rPh sb="9" eb="11">
      <t>ネンブン</t>
    </rPh>
    <rPh sb="13" eb="15">
      <t>ショトク</t>
    </rPh>
    <rPh sb="16" eb="18">
      <t>カゼイ</t>
    </rPh>
    <rPh sb="19" eb="21">
      <t>コウジョ</t>
    </rPh>
    <rPh sb="21" eb="24">
      <t>ショウメイショ</t>
    </rPh>
    <rPh sb="25" eb="29">
      <t>キサイジョウホウ</t>
    </rPh>
    <rPh sb="30" eb="32">
      <t>テンキ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</si>
</sst>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name val="游ゴシック"/>
      <family val="2"/>
      <scheme val="minor"/>
    </font>
    <font>
      <sz val="6"/>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11"/>
      <name val="游ゴシック"/>
      <family val="3"/>
      <charset val="128"/>
      <scheme val="minor"/>
    </font>
    <font>
      <sz val="11"/>
      <color rgb="FFFF0000"/>
      <name val="游ゴシック"/>
      <family val="2"/>
      <scheme val="minor"/>
    </font>
    <font>
      <sz val="11"/>
      <color rgb="FFFF0000"/>
      <name val="游ゴシック"/>
      <family val="3"/>
      <charset val="128"/>
      <scheme val="minor"/>
    </font>
    <font>
      <b/>
      <sz val="11"/>
      <color rgb="FFFF0000"/>
      <name val="游ゴシック"/>
      <family val="3"/>
      <charset val="128"/>
      <scheme val="minor"/>
    </font>
    <font>
      <b/>
      <sz val="9"/>
      <color theme="0"/>
      <name val="游ゴシック"/>
      <family val="3"/>
      <charset val="128"/>
      <scheme val="minor"/>
    </font>
    <font>
      <b/>
      <sz val="9"/>
      <color theme="1"/>
      <name val="游ゴシック"/>
      <family val="3"/>
      <charset val="128"/>
      <scheme val="minor"/>
    </font>
    <font>
      <sz val="8"/>
      <color theme="1"/>
      <name val="游ゴシック"/>
      <family val="3"/>
      <charset val="128"/>
      <scheme val="minor"/>
    </font>
    <font>
      <b/>
      <sz val="14"/>
      <color theme="1"/>
      <name val="游ゴシック"/>
      <family val="3"/>
      <charset val="128"/>
      <scheme val="minor"/>
    </font>
    <font>
      <vertAlign val="superscript"/>
      <sz val="9"/>
      <color theme="1"/>
      <name val="游ゴシック"/>
      <family val="3"/>
      <charset val="128"/>
      <scheme val="minor"/>
    </font>
    <font>
      <sz val="7"/>
      <color theme="1"/>
      <name val="游ゴシック"/>
      <family val="3"/>
      <charset val="128"/>
      <scheme val="minor"/>
    </font>
    <font>
      <sz val="9"/>
      <name val="游ゴシック"/>
      <family val="3"/>
      <charset val="128"/>
      <scheme val="minor"/>
    </font>
    <font>
      <b/>
      <u/>
      <sz val="8"/>
      <color theme="1"/>
      <name val="游ゴシック"/>
      <family val="3"/>
      <charset val="128"/>
      <scheme val="minor"/>
    </font>
    <font>
      <sz val="11"/>
      <color theme="4"/>
      <name val="游ゴシック"/>
      <family val="2"/>
      <charset val="128"/>
      <scheme val="minor"/>
    </font>
    <font>
      <sz val="7"/>
      <name val="游ゴシック"/>
      <family val="3"/>
      <charset val="128"/>
      <scheme val="minor"/>
    </font>
    <font>
      <sz val="11"/>
      <name val="游ゴシック"/>
      <family val="2"/>
      <charset val="128"/>
      <scheme val="minor"/>
    </font>
    <font>
      <vertAlign val="superscript"/>
      <sz val="8"/>
      <color theme="1"/>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7">
    <xf numFmtId="0" fontId="0" fillId="0" borderId="0" xfId="0">
      <alignment vertical="center"/>
    </xf>
    <xf numFmtId="0" fontId="0" fillId="0" borderId="9" xfId="0" applyBorder="1" applyAlignment="1"/>
    <xf numFmtId="0" fontId="0" fillId="0" borderId="9" xfId="0" quotePrefix="1" applyBorder="1" applyAlignment="1"/>
    <xf numFmtId="0" fontId="4" fillId="0" borderId="9" xfId="0" applyFont="1" applyBorder="1" applyAlignment="1"/>
    <xf numFmtId="0" fontId="9" fillId="0" borderId="9" xfId="0" applyFont="1" applyBorder="1" applyAlignment="1">
      <alignment vertical="center" wrapText="1"/>
    </xf>
    <xf numFmtId="0" fontId="9" fillId="0" borderId="9" xfId="0" applyFont="1" applyBorder="1" applyAlignment="1"/>
    <xf numFmtId="0" fontId="0" fillId="0" borderId="9" xfId="0" applyBorder="1">
      <alignment vertical="center"/>
    </xf>
    <xf numFmtId="0" fontId="0" fillId="0" borderId="0" xfId="0" applyAlignment="1"/>
    <xf numFmtId="0" fontId="10" fillId="0" borderId="9" xfId="0" applyFont="1" applyBorder="1" applyAlignment="1"/>
    <xf numFmtId="0" fontId="11" fillId="0" borderId="9" xfId="0" applyFont="1" applyBorder="1" applyAlignment="1"/>
    <xf numFmtId="0" fontId="0" fillId="2" borderId="9" xfId="0" applyFill="1" applyBorder="1">
      <alignment vertical="center"/>
    </xf>
    <xf numFmtId="0" fontId="6" fillId="3" borderId="9" xfId="0" applyFont="1" applyFill="1" applyBorder="1" applyAlignment="1">
      <alignment horizontal="center" vertical="center"/>
    </xf>
    <xf numFmtId="0" fontId="0" fillId="2" borderId="12" xfId="0" applyFill="1" applyBorder="1">
      <alignment vertical="center"/>
    </xf>
    <xf numFmtId="0" fontId="0" fillId="2" borderId="13" xfId="0" applyFill="1" applyBorder="1">
      <alignment vertical="center"/>
    </xf>
    <xf numFmtId="0" fontId="12" fillId="2" borderId="14" xfId="0" applyFont="1" applyFill="1" applyBorder="1">
      <alignment vertical="center"/>
    </xf>
    <xf numFmtId="0" fontId="0" fillId="4" borderId="9" xfId="0" applyFill="1" applyBorder="1" applyAlignment="1"/>
    <xf numFmtId="0" fontId="4" fillId="4" borderId="9" xfId="0" applyFont="1" applyFill="1" applyBorder="1" applyAlignment="1"/>
    <xf numFmtId="0" fontId="9" fillId="4" borderId="9" xfId="0" applyFont="1" applyFill="1" applyBorder="1" applyAlignment="1"/>
    <xf numFmtId="0" fontId="7" fillId="0" borderId="0" xfId="0" applyFont="1">
      <alignment vertical="center"/>
    </xf>
    <xf numFmtId="0" fontId="15" fillId="0" borderId="0" xfId="0" applyFont="1">
      <alignment vertical="center"/>
    </xf>
    <xf numFmtId="0" fontId="7" fillId="0" borderId="7" xfId="0" applyFont="1" applyBorder="1">
      <alignment vertical="center"/>
    </xf>
    <xf numFmtId="0" fontId="7" fillId="0" borderId="2" xfId="0" applyFont="1" applyBorder="1">
      <alignmen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6" borderId="1" xfId="0" applyFont="1" applyFill="1" applyBorder="1">
      <alignment vertical="center"/>
    </xf>
    <xf numFmtId="0" fontId="8" fillId="0" borderId="10" xfId="0" applyFont="1" applyBorder="1" applyAlignment="1">
      <alignment horizontal="right" vertical="center"/>
    </xf>
    <xf numFmtId="0" fontId="15" fillId="0" borderId="11" xfId="0" applyFont="1" applyBorder="1">
      <alignment vertical="center"/>
    </xf>
    <xf numFmtId="0" fontId="7" fillId="0" borderId="5" xfId="0" applyFont="1" applyBorder="1">
      <alignment vertical="center"/>
    </xf>
    <xf numFmtId="0" fontId="8" fillId="0" borderId="0" xfId="0" applyFont="1">
      <alignment vertical="center"/>
    </xf>
    <xf numFmtId="0" fontId="7" fillId="0" borderId="0" xfId="0" applyFont="1" applyAlignment="1">
      <alignment vertical="center" shrinkToFit="1"/>
    </xf>
    <xf numFmtId="0" fontId="7" fillId="0" borderId="6" xfId="0" applyFont="1" applyBorder="1">
      <alignment vertical="center"/>
    </xf>
    <xf numFmtId="0" fontId="7" fillId="0" borderId="8" xfId="0" applyFont="1" applyBorder="1">
      <alignment vertical="center"/>
    </xf>
    <xf numFmtId="0" fontId="8" fillId="0" borderId="7" xfId="0" applyFont="1" applyBorder="1" applyAlignment="1"/>
    <xf numFmtId="0" fontId="8" fillId="0" borderId="0" xfId="0" applyFont="1" applyAlignment="1"/>
    <xf numFmtId="0" fontId="20" fillId="0" borderId="0" xfId="0" applyFont="1">
      <alignment vertical="center"/>
    </xf>
    <xf numFmtId="0" fontId="15" fillId="6" borderId="23" xfId="0" applyFont="1" applyFill="1" applyBorder="1">
      <alignment vertical="center"/>
    </xf>
    <xf numFmtId="0" fontId="15" fillId="6" borderId="26" xfId="0" applyFont="1" applyFill="1" applyBorder="1">
      <alignment vertical="center"/>
    </xf>
    <xf numFmtId="0" fontId="7" fillId="0" borderId="0" xfId="0" applyFont="1" applyAlignment="1">
      <alignment horizontal="center" vertical="center"/>
    </xf>
    <xf numFmtId="0" fontId="15" fillId="0" borderId="5" xfId="0" applyFont="1" applyBorder="1">
      <alignment vertical="center"/>
    </xf>
    <xf numFmtId="38" fontId="0" fillId="0" borderId="9" xfId="0" applyNumberFormat="1" applyBorder="1">
      <alignment vertical="center"/>
    </xf>
    <xf numFmtId="38" fontId="0" fillId="0" borderId="9" xfId="1" applyFont="1" applyBorder="1">
      <alignment vertical="center"/>
    </xf>
    <xf numFmtId="38" fontId="0" fillId="0" borderId="12" xfId="1" applyFont="1" applyBorder="1">
      <alignment vertical="center"/>
    </xf>
    <xf numFmtId="0" fontId="21" fillId="0" borderId="0" xfId="0" applyFont="1">
      <alignment vertical="center"/>
    </xf>
    <xf numFmtId="0" fontId="15" fillId="6" borderId="16" xfId="0" applyFont="1" applyFill="1" applyBorder="1" applyAlignment="1">
      <alignment vertical="center" shrinkToFit="1"/>
    </xf>
    <xf numFmtId="38" fontId="0" fillId="0" borderId="13" xfId="1" applyFont="1" applyBorder="1">
      <alignment vertical="center"/>
    </xf>
    <xf numFmtId="38" fontId="0" fillId="0" borderId="15" xfId="1" applyFont="1" applyBorder="1">
      <alignment vertical="center"/>
    </xf>
    <xf numFmtId="0" fontId="15" fillId="6" borderId="10" xfId="0" applyFont="1" applyFill="1" applyBorder="1" applyAlignment="1">
      <alignment vertical="center" shrinkToFit="1"/>
    </xf>
    <xf numFmtId="38" fontId="0" fillId="0" borderId="35" xfId="0" applyNumberFormat="1" applyBorder="1">
      <alignment vertical="center"/>
    </xf>
    <xf numFmtId="0" fontId="0" fillId="0" borderId="35" xfId="0" applyBorder="1">
      <alignment vertical="center"/>
    </xf>
    <xf numFmtId="0" fontId="0" fillId="0" borderId="0" xfId="0" applyAlignment="1">
      <alignment horizontal="center" vertical="center"/>
    </xf>
    <xf numFmtId="0" fontId="0" fillId="0" borderId="0" xfId="0" applyAlignment="1">
      <alignment horizontal="right" vertical="center"/>
    </xf>
    <xf numFmtId="176" fontId="7" fillId="6" borderId="16" xfId="0" applyNumberFormat="1" applyFont="1" applyFill="1" applyBorder="1">
      <alignment vertical="center"/>
    </xf>
    <xf numFmtId="176" fontId="7" fillId="6" borderId="11" xfId="0" applyNumberFormat="1" applyFont="1" applyFill="1" applyBorder="1">
      <alignment vertical="center"/>
    </xf>
    <xf numFmtId="0" fontId="19" fillId="0" borderId="0" xfId="0" applyFont="1">
      <alignment vertical="center"/>
    </xf>
    <xf numFmtId="0" fontId="19" fillId="0" borderId="4" xfId="0" applyFont="1" applyBorder="1">
      <alignment vertical="center"/>
    </xf>
    <xf numFmtId="0" fontId="19" fillId="0" borderId="5" xfId="0" applyFont="1" applyBorder="1">
      <alignment vertical="center"/>
    </xf>
    <xf numFmtId="0" fontId="5" fillId="0" borderId="4" xfId="0" applyFont="1" applyBorder="1">
      <alignment vertical="center"/>
    </xf>
    <xf numFmtId="176" fontId="0" fillId="0" borderId="0" xfId="0" applyNumberFormat="1">
      <alignment vertical="center"/>
    </xf>
    <xf numFmtId="0" fontId="0" fillId="0" borderId="0" xfId="0" applyAlignment="1">
      <alignment horizontal="center" vertical="center" shrinkToFit="1"/>
    </xf>
    <xf numFmtId="0" fontId="6" fillId="0" borderId="0" xfId="0" applyFont="1" applyAlignment="1">
      <alignment horizontal="center" vertical="center" shrinkToFit="1"/>
    </xf>
    <xf numFmtId="38" fontId="23" fillId="8" borderId="9" xfId="1" applyFont="1" applyFill="1" applyBorder="1">
      <alignment vertical="center"/>
    </xf>
    <xf numFmtId="38" fontId="0" fillId="8" borderId="9" xfId="1" applyFont="1" applyFill="1" applyBorder="1">
      <alignment vertical="center"/>
    </xf>
    <xf numFmtId="38" fontId="0" fillId="0" borderId="36" xfId="1" applyFont="1" applyBorder="1">
      <alignment vertical="center"/>
    </xf>
    <xf numFmtId="38" fontId="23" fillId="8" borderId="12" xfId="1" applyFont="1" applyFill="1" applyBorder="1">
      <alignment vertical="center"/>
    </xf>
    <xf numFmtId="38" fontId="0" fillId="8" borderId="13" xfId="1" applyFont="1" applyFill="1" applyBorder="1">
      <alignment vertical="center"/>
    </xf>
    <xf numFmtId="0" fontId="19" fillId="0" borderId="2" xfId="0" applyFont="1" applyBorder="1">
      <alignment vertical="center"/>
    </xf>
    <xf numFmtId="176" fontId="19" fillId="0" borderId="2" xfId="0" applyNumberFormat="1"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5" fillId="0" borderId="0" xfId="0" applyFont="1" applyAlignment="1">
      <alignment vertical="top" wrapText="1"/>
    </xf>
    <xf numFmtId="0" fontId="20" fillId="0" borderId="0" xfId="0" applyFont="1" applyAlignment="1">
      <alignment vertical="top"/>
    </xf>
    <xf numFmtId="38" fontId="6" fillId="9" borderId="9" xfId="0" applyNumberFormat="1" applyFont="1" applyFill="1" applyBorder="1" applyAlignment="1">
      <alignment horizontal="center" vertical="center"/>
    </xf>
    <xf numFmtId="38" fontId="6" fillId="8" borderId="38" xfId="0" applyNumberFormat="1" applyFont="1" applyFill="1" applyBorder="1" applyAlignment="1">
      <alignment horizontal="center" vertical="center"/>
    </xf>
    <xf numFmtId="0" fontId="6" fillId="8" borderId="38" xfId="0" applyFont="1" applyFill="1" applyBorder="1" applyAlignment="1">
      <alignment horizontal="center" vertical="center"/>
    </xf>
    <xf numFmtId="38" fontId="6" fillId="9" borderId="12" xfId="0" applyNumberFormat="1" applyFont="1" applyFill="1" applyBorder="1" applyAlignment="1">
      <alignment horizontal="center" vertical="center"/>
    </xf>
    <xf numFmtId="0" fontId="6" fillId="9" borderId="9" xfId="0" applyFont="1" applyFill="1" applyBorder="1" applyAlignment="1">
      <alignment horizontal="center" vertical="center"/>
    </xf>
    <xf numFmtId="0" fontId="6" fillId="9" borderId="12" xfId="0" applyFont="1" applyFill="1" applyBorder="1" applyAlignment="1">
      <alignment horizontal="center" vertical="center"/>
    </xf>
    <xf numFmtId="0" fontId="25" fillId="0" borderId="0" xfId="0" applyFont="1" applyAlignment="1">
      <alignment horizontal="center" vertical="center"/>
    </xf>
    <xf numFmtId="0" fontId="6" fillId="8" borderId="9" xfId="0" applyFont="1" applyFill="1" applyBorder="1" applyAlignment="1">
      <alignment horizontal="center" vertical="center"/>
    </xf>
    <xf numFmtId="38" fontId="6" fillId="8" borderId="37" xfId="0" applyNumberFormat="1" applyFont="1" applyFill="1" applyBorder="1" applyAlignment="1">
      <alignment horizontal="center" vertical="center"/>
    </xf>
    <xf numFmtId="0" fontId="6" fillId="8" borderId="37" xfId="0" applyFont="1" applyFill="1" applyBorder="1" applyAlignment="1">
      <alignment horizontal="center" vertical="center"/>
    </xf>
    <xf numFmtId="38" fontId="6" fillId="9" borderId="13" xfId="0" applyNumberFormat="1" applyFont="1" applyFill="1" applyBorder="1" applyAlignment="1">
      <alignment horizontal="center" vertical="center"/>
    </xf>
    <xf numFmtId="0" fontId="6" fillId="9" borderId="13" xfId="0" applyFont="1" applyFill="1" applyBorder="1" applyAlignment="1">
      <alignment horizontal="center" vertical="center"/>
    </xf>
    <xf numFmtId="0" fontId="0" fillId="8" borderId="9" xfId="0" applyFill="1" applyBorder="1" applyAlignment="1">
      <alignment horizontal="center" vertical="center"/>
    </xf>
    <xf numFmtId="0" fontId="12" fillId="8" borderId="37"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9" xfId="0" applyFont="1" applyFill="1" applyBorder="1" applyAlignment="1">
      <alignment horizontal="center" vertical="center" wrapText="1" shrinkToFit="1"/>
    </xf>
    <xf numFmtId="0" fontId="6" fillId="8" borderId="9" xfId="0" applyFont="1" applyFill="1" applyBorder="1" applyAlignment="1">
      <alignment horizontal="center" vertical="center" shrinkToFit="1"/>
    </xf>
    <xf numFmtId="0" fontId="6" fillId="8" borderId="12" xfId="0" applyFont="1" applyFill="1" applyBorder="1" applyAlignment="1">
      <alignment horizontal="center" vertical="center"/>
    </xf>
    <xf numFmtId="0" fontId="12" fillId="8" borderId="38" xfId="0" applyFont="1" applyFill="1" applyBorder="1" applyAlignment="1">
      <alignment horizontal="center" vertical="center"/>
    </xf>
    <xf numFmtId="0" fontId="7" fillId="6" borderId="29" xfId="0" applyFont="1" applyFill="1" applyBorder="1" applyAlignment="1">
      <alignment vertical="center" wrapText="1"/>
    </xf>
    <xf numFmtId="0" fontId="7" fillId="6" borderId="30" xfId="0" applyFont="1" applyFill="1" applyBorder="1" applyAlignment="1">
      <alignment vertical="center" wrapText="1"/>
    </xf>
    <xf numFmtId="0" fontId="7" fillId="6" borderId="31" xfId="0" applyFont="1" applyFill="1" applyBorder="1" applyAlignment="1">
      <alignment vertical="center" wrapText="1"/>
    </xf>
    <xf numFmtId="0" fontId="7" fillId="6" borderId="32" xfId="0" applyFont="1" applyFill="1" applyBorder="1" applyAlignment="1">
      <alignment vertical="center" wrapText="1"/>
    </xf>
    <xf numFmtId="0" fontId="7" fillId="6" borderId="33" xfId="0" applyFont="1" applyFill="1" applyBorder="1" applyAlignment="1">
      <alignment vertical="center" wrapText="1"/>
    </xf>
    <xf numFmtId="0" fontId="7" fillId="6" borderId="34" xfId="0" applyFont="1" applyFill="1" applyBorder="1" applyAlignment="1">
      <alignment vertical="center" wrapText="1"/>
    </xf>
    <xf numFmtId="0" fontId="14" fillId="6" borderId="21" xfId="0" applyFont="1" applyFill="1" applyBorder="1" applyAlignment="1">
      <alignment horizontal="right" vertical="center"/>
    </xf>
    <xf numFmtId="0" fontId="14" fillId="6" borderId="22" xfId="0" applyFont="1" applyFill="1" applyBorder="1" applyAlignment="1">
      <alignment horizontal="right" vertical="center"/>
    </xf>
    <xf numFmtId="38" fontId="14" fillId="6" borderId="27" xfId="0" applyNumberFormat="1" applyFont="1" applyFill="1" applyBorder="1" applyAlignment="1">
      <alignment horizontal="right" vertical="center"/>
    </xf>
    <xf numFmtId="0" fontId="14" fillId="6" borderId="24" xfId="0" applyFont="1" applyFill="1" applyBorder="1" applyAlignment="1">
      <alignment horizontal="right" vertical="center"/>
    </xf>
    <xf numFmtId="0" fontId="14" fillId="6" borderId="25" xfId="0" applyFont="1" applyFill="1" applyBorder="1" applyAlignment="1">
      <alignment horizontal="right" vertical="center"/>
    </xf>
    <xf numFmtId="38" fontId="14" fillId="6" borderId="28" xfId="0" applyNumberFormat="1" applyFont="1" applyFill="1" applyBorder="1" applyAlignment="1">
      <alignment horizontal="right" vertical="center"/>
    </xf>
    <xf numFmtId="0" fontId="7" fillId="0" borderId="0" xfId="0" applyFont="1" applyAlignment="1">
      <alignment horizontal="center" vertical="center"/>
    </xf>
    <xf numFmtId="0" fontId="7" fillId="0" borderId="11" xfId="0" applyFont="1" applyBorder="1" applyAlignment="1">
      <alignment vertical="center" shrinkToFit="1"/>
    </xf>
    <xf numFmtId="0" fontId="7" fillId="0" borderId="9" xfId="0" applyFont="1" applyBorder="1" applyAlignment="1">
      <alignment vertical="center" shrinkToFit="1"/>
    </xf>
    <xf numFmtId="38" fontId="7" fillId="7" borderId="9" xfId="1" applyFont="1" applyFill="1" applyBorder="1" applyAlignment="1">
      <alignment horizontal="right" vertical="center"/>
    </xf>
    <xf numFmtId="38" fontId="7" fillId="7" borderId="10" xfId="1" applyFont="1" applyFill="1" applyBorder="1" applyAlignment="1">
      <alignment horizontal="right" vertical="center"/>
    </xf>
    <xf numFmtId="0" fontId="19" fillId="0" borderId="9" xfId="0" applyFont="1" applyBorder="1" applyAlignment="1">
      <alignment horizontal="center" vertical="center" shrinkToFit="1"/>
    </xf>
    <xf numFmtId="0" fontId="7" fillId="6" borderId="9" xfId="0" applyFont="1" applyFill="1" applyBorder="1" applyAlignment="1">
      <alignment horizontal="center" vertical="center" wrapText="1"/>
    </xf>
    <xf numFmtId="0" fontId="15" fillId="6" borderId="2" xfId="0" applyFont="1" applyFill="1" applyBorder="1" applyAlignment="1">
      <alignment horizontal="center" vertical="center"/>
    </xf>
    <xf numFmtId="0" fontId="15" fillId="6" borderId="2" xfId="0" applyFont="1" applyFill="1" applyBorder="1">
      <alignment vertical="center"/>
    </xf>
    <xf numFmtId="0" fontId="15" fillId="6" borderId="3" xfId="0" applyFont="1" applyFill="1" applyBorder="1">
      <alignment vertical="center"/>
    </xf>
    <xf numFmtId="0" fontId="7" fillId="0" borderId="9" xfId="0" applyFont="1" applyBorder="1">
      <alignment vertical="center"/>
    </xf>
    <xf numFmtId="0" fontId="7" fillId="0" borderId="0" xfId="0" applyFont="1" applyAlignment="1">
      <alignment horizontal="right" vertical="center"/>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20" xfId="0" applyFont="1" applyFill="1" applyBorder="1" applyAlignment="1">
      <alignment horizontal="center" vertical="center"/>
    </xf>
    <xf numFmtId="0" fontId="7" fillId="6" borderId="17" xfId="0" applyFont="1" applyFill="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7" fillId="6" borderId="10"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19" xfId="0" applyFont="1" applyFill="1" applyBorder="1" applyAlignment="1">
      <alignment horizontal="center" vertical="center"/>
    </xf>
    <xf numFmtId="0" fontId="7" fillId="0" borderId="10" xfId="0" applyFont="1" applyBorder="1" applyAlignment="1">
      <alignment vertical="justify" wrapText="1"/>
    </xf>
    <xf numFmtId="0" fontId="7" fillId="0" borderId="16" xfId="0" applyFont="1" applyBorder="1" applyAlignment="1">
      <alignment vertical="justify"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22" fillId="6" borderId="10" xfId="0" applyFont="1" applyFill="1" applyBorder="1" applyAlignment="1">
      <alignment vertical="center" wrapText="1"/>
    </xf>
    <xf numFmtId="0" fontId="22" fillId="6" borderId="16" xfId="0" applyFont="1" applyFill="1" applyBorder="1">
      <alignment vertical="center"/>
    </xf>
    <xf numFmtId="0" fontId="22" fillId="6" borderId="11" xfId="0" applyFont="1" applyFill="1" applyBorder="1">
      <alignment vertical="center"/>
    </xf>
    <xf numFmtId="0" fontId="19" fillId="0" borderId="9" xfId="0" applyFont="1" applyBorder="1" applyAlignment="1">
      <alignment horizontal="center" vertical="center"/>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16"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top" wrapText="1"/>
    </xf>
    <xf numFmtId="0" fontId="7" fillId="0" borderId="7" xfId="0" applyFont="1" applyBorder="1" applyAlignment="1">
      <alignment horizontal="right" vertical="center"/>
    </xf>
    <xf numFmtId="0" fontId="19" fillId="7" borderId="9" xfId="0" applyFont="1" applyFill="1" applyBorder="1" applyAlignment="1">
      <alignment horizontal="center" vertical="center" shrinkToFit="1"/>
    </xf>
    <xf numFmtId="176" fontId="19" fillId="0" borderId="9" xfId="0" applyNumberFormat="1"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1" xfId="0" applyFont="1" applyBorder="1" applyAlignment="1">
      <alignment horizontal="center" vertical="center" shrinkToFit="1"/>
    </xf>
    <xf numFmtId="0" fontId="7" fillId="0" borderId="9" xfId="0" applyFont="1" applyBorder="1" applyAlignment="1">
      <alignment horizontal="center" vertical="center" shrinkToFit="1"/>
    </xf>
    <xf numFmtId="0" fontId="13" fillId="5" borderId="9" xfId="0" applyFont="1" applyFill="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1" xfId="0" applyFont="1" applyBorder="1">
      <alignment vertical="center"/>
    </xf>
    <xf numFmtId="0" fontId="15" fillId="0" borderId="2" xfId="0" applyFont="1" applyBorder="1">
      <alignment vertical="center"/>
    </xf>
    <xf numFmtId="0" fontId="15" fillId="0" borderId="3" xfId="0" applyFont="1" applyBorder="1">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6" xfId="0" applyFont="1" applyBorder="1" applyAlignment="1">
      <alignment horizontal="center" vertical="center"/>
    </xf>
    <xf numFmtId="0" fontId="14" fillId="0" borderId="11" xfId="0" applyFont="1" applyBorder="1" applyAlignment="1">
      <alignment horizontal="center" vertical="center"/>
    </xf>
    <xf numFmtId="0" fontId="15" fillId="0" borderId="0" xfId="0" applyFont="1" applyAlignment="1">
      <alignment vertical="top" wrapText="1"/>
    </xf>
    <xf numFmtId="0" fontId="22" fillId="0" borderId="0" xfId="0" applyFont="1" applyAlignment="1">
      <alignment horizontal="right" vertical="center"/>
    </xf>
    <xf numFmtId="0" fontId="22" fillId="0" borderId="0" xfId="0" applyFont="1" applyAlignment="1">
      <alignment horizontal="center" vertical="center"/>
    </xf>
    <xf numFmtId="0" fontId="18" fillId="0" borderId="0" xfId="0" applyFont="1" applyAlignment="1">
      <alignment horizontal="center" vertical="center"/>
    </xf>
    <xf numFmtId="0" fontId="22" fillId="0" borderId="0" xfId="0" applyFont="1">
      <alignment vertical="center"/>
    </xf>
  </cellXfs>
  <cellStyles count="2">
    <cellStyle name="桁区切り" xfId="1" builtinId="6"/>
    <cellStyle name="標準" xfId="0" builtinId="0"/>
  </cellStyles>
  <dxfs count="36">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24</xdr:col>
      <xdr:colOff>85725</xdr:colOff>
      <xdr:row>92</xdr:row>
      <xdr:rowOff>9525</xdr:rowOff>
    </xdr:from>
    <xdr:to>
      <xdr:col>42</xdr:col>
      <xdr:colOff>65554</xdr:colOff>
      <xdr:row>93</xdr:row>
      <xdr:rowOff>150719</xdr:rowOff>
    </xdr:to>
    <xdr:sp macro="" textlink="">
      <xdr:nvSpPr>
        <xdr:cNvPr id="2" name="テキスト ボックス 1">
          <a:extLst>
            <a:ext uri="{FF2B5EF4-FFF2-40B4-BE49-F238E27FC236}">
              <a16:creationId xmlns:a16="http://schemas.microsoft.com/office/drawing/2014/main" id="{789BDFE8-0569-4B86-A872-F42F6992EA2C}"/>
            </a:ext>
          </a:extLst>
        </xdr:cNvPr>
        <xdr:cNvSpPr txBox="1"/>
      </xdr:nvSpPr>
      <xdr:spPr>
        <a:xfrm>
          <a:off x="3733800" y="19478625"/>
          <a:ext cx="2723029" cy="369794"/>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t>A4</a:t>
          </a:r>
          <a:r>
            <a:rPr kumimoji="1" lang="ja-JP" altLang="en-US" sz="1100" b="1"/>
            <a:t>サイズで両面印刷してください。</a:t>
          </a:r>
        </a:p>
      </xdr:txBody>
    </xdr:sp>
    <xdr:clientData/>
  </xdr:twoCellAnchor>
  <xdr:twoCellAnchor>
    <xdr:from>
      <xdr:col>48</xdr:col>
      <xdr:colOff>41413</xdr:colOff>
      <xdr:row>1</xdr:row>
      <xdr:rowOff>157369</xdr:rowOff>
    </xdr:from>
    <xdr:to>
      <xdr:col>117</xdr:col>
      <xdr:colOff>11206</xdr:colOff>
      <xdr:row>38</xdr:row>
      <xdr:rowOff>95249</xdr:rowOff>
    </xdr:to>
    <xdr:grpSp>
      <xdr:nvGrpSpPr>
        <xdr:cNvPr id="11" name="グループ化 10">
          <a:extLst>
            <a:ext uri="{FF2B5EF4-FFF2-40B4-BE49-F238E27FC236}">
              <a16:creationId xmlns:a16="http://schemas.microsoft.com/office/drawing/2014/main" id="{7979C9C1-1B57-5102-2DEC-96F8E035680E}"/>
            </a:ext>
          </a:extLst>
        </xdr:cNvPr>
        <xdr:cNvGrpSpPr/>
      </xdr:nvGrpSpPr>
      <xdr:grpSpPr>
        <a:xfrm>
          <a:off x="7347088" y="376444"/>
          <a:ext cx="10542543" cy="7434055"/>
          <a:chOff x="7225984" y="375083"/>
          <a:chExt cx="10352043" cy="7367380"/>
        </a:xfrm>
      </xdr:grpSpPr>
      <xdr:pic>
        <xdr:nvPicPr>
          <xdr:cNvPr id="7" name="図 6">
            <a:extLst>
              <a:ext uri="{FF2B5EF4-FFF2-40B4-BE49-F238E27FC236}">
                <a16:creationId xmlns:a16="http://schemas.microsoft.com/office/drawing/2014/main" id="{727D656B-4F53-4030-877C-CDC2C9499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1" y="435429"/>
            <a:ext cx="4953000" cy="7004274"/>
          </a:xfrm>
          <a:prstGeom prst="rect">
            <a:avLst/>
          </a:prstGeom>
        </xdr:spPr>
      </xdr:pic>
      <xdr:grpSp>
        <xdr:nvGrpSpPr>
          <xdr:cNvPr id="32" name="グループ化 31">
            <a:extLst>
              <a:ext uri="{FF2B5EF4-FFF2-40B4-BE49-F238E27FC236}">
                <a16:creationId xmlns:a16="http://schemas.microsoft.com/office/drawing/2014/main" id="{5BD41DDE-6714-5AD7-6AB9-5059D1D5A6F9}"/>
              </a:ext>
            </a:extLst>
          </xdr:cNvPr>
          <xdr:cNvGrpSpPr/>
        </xdr:nvGrpSpPr>
        <xdr:grpSpPr>
          <a:xfrm>
            <a:off x="7225984" y="375083"/>
            <a:ext cx="10352043" cy="7367380"/>
            <a:chOff x="7560560" y="381487"/>
            <a:chExt cx="10839499" cy="7468233"/>
          </a:xfrm>
        </xdr:grpSpPr>
        <xdr:sp macro="" textlink="">
          <xdr:nvSpPr>
            <xdr:cNvPr id="4" name="テキスト ボックス 3">
              <a:extLst>
                <a:ext uri="{FF2B5EF4-FFF2-40B4-BE49-F238E27FC236}">
                  <a16:creationId xmlns:a16="http://schemas.microsoft.com/office/drawing/2014/main" id="{6B64CE66-42C8-4395-84E6-597660387AB0}"/>
                </a:ext>
              </a:extLst>
            </xdr:cNvPr>
            <xdr:cNvSpPr txBox="1"/>
          </xdr:nvSpPr>
          <xdr:spPr>
            <a:xfrm>
              <a:off x="7560560" y="381487"/>
              <a:ext cx="1094280" cy="366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（入力例）</a:t>
              </a:r>
            </a:p>
          </xdr:txBody>
        </xdr:sp>
        <xdr:sp macro="" textlink="">
          <xdr:nvSpPr>
            <xdr:cNvPr id="5" name="テキスト ボックス 4">
              <a:extLst>
                <a:ext uri="{FF2B5EF4-FFF2-40B4-BE49-F238E27FC236}">
                  <a16:creationId xmlns:a16="http://schemas.microsoft.com/office/drawing/2014/main" id="{A04AC88E-4EA8-4EE0-B3F3-5FF245C206E4}"/>
                </a:ext>
              </a:extLst>
            </xdr:cNvPr>
            <xdr:cNvSpPr txBox="1"/>
          </xdr:nvSpPr>
          <xdr:spPr>
            <a:xfrm>
              <a:off x="12803507" y="3502751"/>
              <a:ext cx="3088926" cy="6048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母（又は父）が扶養する方を全員入力する</a:t>
              </a:r>
              <a:endParaRPr kumimoji="1" lang="en-US" altLang="ja-JP" sz="1100" b="1"/>
            </a:p>
            <a:p>
              <a:r>
                <a:rPr kumimoji="1" lang="ja-JP" altLang="en-US" sz="1100" b="1"/>
                <a:t>（</a:t>
              </a:r>
              <a:r>
                <a:rPr kumimoji="1" lang="en-US" altLang="ja-JP" sz="1100" b="1"/>
                <a:t>※2</a:t>
              </a:r>
              <a:r>
                <a:rPr kumimoji="1" lang="ja-JP" altLang="en-US" sz="1100" b="1"/>
                <a:t>に該当する方がいればその方も入力）</a:t>
              </a:r>
              <a:endParaRPr kumimoji="1" lang="en-US" altLang="ja-JP" sz="1100" b="1"/>
            </a:p>
          </xdr:txBody>
        </xdr:sp>
        <xdr:cxnSp macro="">
          <xdr:nvCxnSpPr>
            <xdr:cNvPr id="6" name="直線矢印コネクタ 5">
              <a:extLst>
                <a:ext uri="{FF2B5EF4-FFF2-40B4-BE49-F238E27FC236}">
                  <a16:creationId xmlns:a16="http://schemas.microsoft.com/office/drawing/2014/main" id="{4C1CCCF7-46A9-431F-9769-A4BF95962CCA}"/>
                </a:ext>
              </a:extLst>
            </xdr:cNvPr>
            <xdr:cNvCxnSpPr>
              <a:stCxn id="5" idx="1"/>
            </xdr:cNvCxnSpPr>
          </xdr:nvCxnSpPr>
          <xdr:spPr>
            <a:xfrm flipH="1">
              <a:off x="12410667" y="3808851"/>
              <a:ext cx="392840" cy="1205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B32FC382-9717-4CBC-AAA7-DDBF233864F7}"/>
                </a:ext>
              </a:extLst>
            </xdr:cNvPr>
            <xdr:cNvCxnSpPr>
              <a:stCxn id="12" idx="1"/>
            </xdr:cNvCxnSpPr>
          </xdr:nvCxnSpPr>
          <xdr:spPr>
            <a:xfrm flipH="1">
              <a:off x="11946610" y="5122196"/>
              <a:ext cx="856897" cy="290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11">
              <a:extLst>
                <a:ext uri="{FF2B5EF4-FFF2-40B4-BE49-F238E27FC236}">
                  <a16:creationId xmlns:a16="http://schemas.microsoft.com/office/drawing/2014/main" id="{2178DEDB-BFF3-4DCA-AFF4-F3091E5877FB}"/>
                </a:ext>
              </a:extLst>
            </xdr:cNvPr>
            <xdr:cNvSpPr txBox="1"/>
          </xdr:nvSpPr>
          <xdr:spPr>
            <a:xfrm>
              <a:off x="12803507" y="4807056"/>
              <a:ext cx="3426865" cy="6197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自治体で発行した所得･課税･証明書から金額や該当可否を入力、選択する</a:t>
              </a:r>
            </a:p>
          </xdr:txBody>
        </xdr:sp>
        <xdr:pic>
          <xdr:nvPicPr>
            <xdr:cNvPr id="19" name="図 18" descr="テキスト&#10;&#10;自動的に生成された説明">
              <a:extLst>
                <a:ext uri="{FF2B5EF4-FFF2-40B4-BE49-F238E27FC236}">
                  <a16:creationId xmlns:a16="http://schemas.microsoft.com/office/drawing/2014/main" id="{AB924771-7F7D-46D0-973F-9ABDCFD0681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0902" r="39229" b="6228"/>
            <a:stretch/>
          </xdr:blipFill>
          <xdr:spPr bwMode="auto">
            <a:xfrm>
              <a:off x="13373074" y="6725963"/>
              <a:ext cx="5026985" cy="425972"/>
            </a:xfrm>
            <a:prstGeom prst="rect">
              <a:avLst/>
            </a:prstGeom>
            <a:ln>
              <a:solidFill>
                <a:schemeClr val="tx1"/>
              </a:solidFill>
            </a:ln>
            <a:effectLst>
              <a:outerShdw blurRad="50800" dist="38100" dir="2700000" algn="tl" rotWithShape="0">
                <a:prstClr val="black">
                  <a:alpha val="40000"/>
                </a:prstClr>
              </a:outerShdw>
            </a:effectLst>
            <a:extLst>
              <a:ext uri="{53640926-AAD7-44D8-BBD7-CCE9431645EC}">
                <a14:shadowObscured xmlns:a14="http://schemas.microsoft.com/office/drawing/2010/main"/>
              </a:ext>
            </a:extLst>
          </xdr:spPr>
        </xdr:pic>
        <xdr:sp macro="" textlink="">
          <xdr:nvSpPr>
            <xdr:cNvPr id="20" name="テキスト ボックス 2">
              <a:extLst>
                <a:ext uri="{FF2B5EF4-FFF2-40B4-BE49-F238E27FC236}">
                  <a16:creationId xmlns:a16="http://schemas.microsoft.com/office/drawing/2014/main" id="{70297B93-32D9-4747-A01C-346C1F46B3E0}"/>
                </a:ext>
              </a:extLst>
            </xdr:cNvPr>
            <xdr:cNvSpPr txBox="1">
              <a:spLocks noChangeArrowheads="1"/>
            </xdr:cNvSpPr>
          </xdr:nvSpPr>
          <xdr:spPr bwMode="auto">
            <a:xfrm>
              <a:off x="15417652" y="6946263"/>
              <a:ext cx="779864" cy="151493"/>
            </a:xfrm>
            <a:prstGeom prst="rect">
              <a:avLst/>
            </a:prstGeom>
            <a:solidFill>
              <a:srgbClr val="FFFFCC"/>
            </a:solidFill>
            <a:ln w="9525">
              <a:solidFill>
                <a:schemeClr val="bg1">
                  <a:lumMod val="50000"/>
                </a:schemeClr>
              </a:solidFill>
              <a:miter lim="800000"/>
              <a:headEnd/>
              <a:tailEnd/>
            </a:ln>
          </xdr:spPr>
          <xdr:txBody>
            <a:bodyPr rot="0" vert="horz" wrap="square" lIns="0" tIns="0" rIns="0" bIns="0" anchor="ctr" anchorCtr="0">
              <a:noAutofit/>
            </a:bodyPr>
            <a:lstStyle/>
            <a:p>
              <a:pPr algn="r" latinLnBrk="1">
                <a:lnSpc>
                  <a:spcPts val="700"/>
                </a:lnSpc>
              </a:pPr>
              <a:r>
                <a:rPr lang="en-US" altLang="ja-JP" sz="700" kern="100">
                  <a:solidFill>
                    <a:srgbClr val="404040"/>
                  </a:solidFill>
                  <a:effectLst/>
                  <a:latin typeface="メイリオ" panose="020B0604030504040204" pitchFamily="50" charset="-128"/>
                  <a:ea typeface="ＭＳ 明朝" panose="02020609040205080304" pitchFamily="17" charset="-128"/>
                  <a:cs typeface="Times New Roman" panose="02020603050405020304" pitchFamily="18" charset="0"/>
                </a:rPr>
                <a:t>2,505,165</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21" name="テキスト ボックス 2">
              <a:extLst>
                <a:ext uri="{FF2B5EF4-FFF2-40B4-BE49-F238E27FC236}">
                  <a16:creationId xmlns:a16="http://schemas.microsoft.com/office/drawing/2014/main" id="{956A9774-843D-41DC-8945-829AC8722F34}"/>
                </a:ext>
              </a:extLst>
            </xdr:cNvPr>
            <xdr:cNvSpPr txBox="1">
              <a:spLocks noChangeArrowheads="1"/>
            </xdr:cNvSpPr>
          </xdr:nvSpPr>
          <xdr:spPr bwMode="auto">
            <a:xfrm>
              <a:off x="17139505" y="6946263"/>
              <a:ext cx="774962" cy="150598"/>
            </a:xfrm>
            <a:prstGeom prst="rect">
              <a:avLst/>
            </a:prstGeom>
            <a:solidFill>
              <a:srgbClr val="FFFFCC"/>
            </a:solidFill>
            <a:ln w="9525">
              <a:solidFill>
                <a:schemeClr val="bg1">
                  <a:lumMod val="50000"/>
                </a:schemeClr>
              </a:solidFill>
              <a:miter lim="800000"/>
              <a:headEnd/>
              <a:tailEnd/>
            </a:ln>
          </xdr:spPr>
          <xdr:txBody>
            <a:bodyPr rot="0" vert="horz" wrap="square" lIns="0" tIns="0" rIns="0" bIns="0" anchor="ctr" anchorCtr="0">
              <a:noAutofit/>
            </a:bodyPr>
            <a:lstStyle/>
            <a:p>
              <a:pPr algn="r" latinLnBrk="1">
                <a:lnSpc>
                  <a:spcPts val="700"/>
                </a:lnSpc>
              </a:pPr>
              <a:r>
                <a:rPr lang="en-US" altLang="ja-JP" sz="700" kern="100">
                  <a:solidFill>
                    <a:srgbClr val="404040"/>
                  </a:solidFill>
                  <a:effectLst/>
                  <a:latin typeface="メイリオ" panose="020B0604030504040204" pitchFamily="50" charset="-128"/>
                  <a:ea typeface="ＭＳ 明朝" panose="02020609040205080304" pitchFamily="17" charset="-128"/>
                  <a:cs typeface="Times New Roman" panose="02020603050405020304" pitchFamily="18" charset="0"/>
                </a:rPr>
                <a:t>1,785,000</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22" name="テキスト ボックス 2">
              <a:extLst>
                <a:ext uri="{FF2B5EF4-FFF2-40B4-BE49-F238E27FC236}">
                  <a16:creationId xmlns:a16="http://schemas.microsoft.com/office/drawing/2014/main" id="{B14C09DE-04FD-4EA0-B9D7-886F575C79E8}"/>
                </a:ext>
              </a:extLst>
            </xdr:cNvPr>
            <xdr:cNvSpPr txBox="1">
              <a:spLocks noChangeArrowheads="1"/>
            </xdr:cNvSpPr>
          </xdr:nvSpPr>
          <xdr:spPr bwMode="auto">
            <a:xfrm>
              <a:off x="14057113" y="6974581"/>
              <a:ext cx="543451" cy="126055"/>
            </a:xfrm>
            <a:prstGeom prst="rect">
              <a:avLst/>
            </a:prstGeom>
            <a:solidFill>
              <a:srgbClr val="FFFFCC"/>
            </a:solidFill>
            <a:ln w="9525">
              <a:solidFill>
                <a:schemeClr val="bg1">
                  <a:lumMod val="50000"/>
                </a:schemeClr>
              </a:solidFill>
              <a:miter lim="800000"/>
              <a:headEnd/>
              <a:tailEnd/>
            </a:ln>
          </xdr:spPr>
          <xdr:txBody>
            <a:bodyPr rot="0" vert="horz" wrap="square" lIns="0" tIns="0" rIns="0" bIns="0" anchor="ctr" anchorCtr="0">
              <a:noAutofit/>
            </a:bodyPr>
            <a:lstStyle/>
            <a:p>
              <a:pPr algn="l">
                <a:lnSpc>
                  <a:spcPts val="700"/>
                </a:lnSpc>
              </a:pPr>
              <a:r>
                <a:rPr lang="ja-JP" altLang="en-US" sz="600" kern="100">
                  <a:solidFill>
                    <a:srgbClr val="404040"/>
                  </a:solidFill>
                  <a:effectLst/>
                  <a:latin typeface="Century" panose="02040604050505020304" pitchFamily="18" charset="0"/>
                  <a:ea typeface="メイリオ" panose="020B0604030504040204" pitchFamily="50" charset="-128"/>
                  <a:cs typeface="Times New Roman" panose="02020603050405020304" pitchFamily="18" charset="0"/>
                </a:rPr>
                <a:t>母</a:t>
              </a:r>
              <a:r>
                <a:rPr lang="ja-JP" sz="600" kern="100">
                  <a:solidFill>
                    <a:srgbClr val="404040"/>
                  </a:solidFill>
                  <a:effectLst/>
                  <a:latin typeface="Century" panose="02040604050505020304" pitchFamily="18" charset="0"/>
                  <a:ea typeface="メイリオ" panose="020B0604030504040204" pitchFamily="50" charset="-128"/>
                  <a:cs typeface="Times New Roman" panose="02020603050405020304" pitchFamily="18" charset="0"/>
                </a:rPr>
                <a:t>　　　　</a:t>
              </a:r>
              <a:r>
                <a:rPr lang="ja-JP" sz="600" b="1" kern="100">
                  <a:solidFill>
                    <a:srgbClr val="404040"/>
                  </a:solidFill>
                  <a:effectLst/>
                  <a:latin typeface="Century" panose="02040604050505020304" pitchFamily="18" charset="0"/>
                  <a:ea typeface="メイリオ" panose="020B0604030504040204" pitchFamily="50" charset="-128"/>
                  <a:cs typeface="Times New Roman" panose="02020603050405020304" pitchFamily="18" charset="0"/>
                </a:rPr>
                <a:t>ⅴ</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23" name="円弧 22">
              <a:extLst>
                <a:ext uri="{FF2B5EF4-FFF2-40B4-BE49-F238E27FC236}">
                  <a16:creationId xmlns:a16="http://schemas.microsoft.com/office/drawing/2014/main" id="{BBEDFFDF-77B3-4E7E-9DC9-6DC09534345B}"/>
                </a:ext>
              </a:extLst>
            </xdr:cNvPr>
            <xdr:cNvSpPr/>
          </xdr:nvSpPr>
          <xdr:spPr>
            <a:xfrm>
              <a:off x="11441230" y="6368146"/>
              <a:ext cx="2715478" cy="979331"/>
            </a:xfrm>
            <a:prstGeom prst="arc">
              <a:avLst>
                <a:gd name="adj1" fmla="val 11563819"/>
                <a:gd name="adj2" fmla="val 20951691"/>
              </a:avLst>
            </a:prstGeom>
            <a:ln w="1905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F7B6CDC2-737E-4B79-BA70-23EFB6D6C7D1}"/>
                </a:ext>
              </a:extLst>
            </xdr:cNvPr>
            <xdr:cNvSpPr txBox="1"/>
          </xdr:nvSpPr>
          <xdr:spPr>
            <a:xfrm>
              <a:off x="13440541" y="7226904"/>
              <a:ext cx="4194073" cy="6228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この場合、本人は「所得・課税・控除証明書」に記載された</a:t>
              </a:r>
              <a:endParaRPr kumimoji="1" lang="en-US" altLang="ja-JP" sz="1100" b="1"/>
            </a:p>
            <a:p>
              <a:r>
                <a:rPr kumimoji="1" lang="ja-JP" altLang="en-US" sz="1100" b="1"/>
                <a:t>金額を入力する</a:t>
              </a:r>
              <a:endParaRPr kumimoji="1" lang="en-US" altLang="ja-JP" sz="1100" b="1"/>
            </a:p>
          </xdr:txBody>
        </xdr:sp>
        <xdr:sp macro="" textlink="">
          <xdr:nvSpPr>
            <xdr:cNvPr id="25" name="テキスト ボックス 24">
              <a:extLst>
                <a:ext uri="{FF2B5EF4-FFF2-40B4-BE49-F238E27FC236}">
                  <a16:creationId xmlns:a16="http://schemas.microsoft.com/office/drawing/2014/main" id="{30587A43-DC86-4D46-A60E-5ED80C90030E}"/>
                </a:ext>
              </a:extLst>
            </xdr:cNvPr>
            <xdr:cNvSpPr txBox="1"/>
          </xdr:nvSpPr>
          <xdr:spPr>
            <a:xfrm>
              <a:off x="15930567" y="6663488"/>
              <a:ext cx="2335464" cy="351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キャンパス情報システム 　入力例</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224443</xdr:colOff>
      <xdr:row>0</xdr:row>
      <xdr:rowOff>190500</xdr:rowOff>
    </xdr:from>
    <xdr:to>
      <xdr:col>13</xdr:col>
      <xdr:colOff>39676</xdr:colOff>
      <xdr:row>24</xdr:row>
      <xdr:rowOff>51156</xdr:rowOff>
    </xdr:to>
    <xdr:pic>
      <xdr:nvPicPr>
        <xdr:cNvPr id="8" name="図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a:stretch>
          <a:fillRect/>
        </a:stretch>
      </xdr:blipFill>
      <xdr:spPr>
        <a:xfrm>
          <a:off x="7037619" y="190500"/>
          <a:ext cx="4600145" cy="55084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228600</xdr:colOff>
      <xdr:row>0</xdr:row>
      <xdr:rowOff>142875</xdr:rowOff>
    </xdr:from>
    <xdr:to>
      <xdr:col>10</xdr:col>
      <xdr:colOff>342226</xdr:colOff>
      <xdr:row>13</xdr:row>
      <xdr:rowOff>120447</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144000" y="142875"/>
          <a:ext cx="3542626" cy="3073197"/>
        </a:xfrm>
        <a:prstGeom prst="rect">
          <a:avLst/>
        </a:prstGeom>
      </xdr:spPr>
    </xdr:pic>
    <xdr:clientData/>
  </xdr:twoCellAnchor>
  <xdr:twoCellAnchor editAs="oneCell">
    <xdr:from>
      <xdr:col>5</xdr:col>
      <xdr:colOff>196865</xdr:colOff>
      <xdr:row>14</xdr:row>
      <xdr:rowOff>29539</xdr:rowOff>
    </xdr:from>
    <xdr:to>
      <xdr:col>11</xdr:col>
      <xdr:colOff>485774</xdr:colOff>
      <xdr:row>26</xdr:row>
      <xdr:rowOff>123136</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112265" y="3363289"/>
          <a:ext cx="4403709" cy="29510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238124</xdr:colOff>
      <xdr:row>41</xdr:row>
      <xdr:rowOff>7128</xdr:rowOff>
    </xdr:from>
    <xdr:to>
      <xdr:col>15</xdr:col>
      <xdr:colOff>75295</xdr:colOff>
      <xdr:row>49</xdr:row>
      <xdr:rowOff>104505</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7591424" y="9294003"/>
          <a:ext cx="6695171" cy="2002377"/>
        </a:xfrm>
        <a:prstGeom prst="rect">
          <a:avLst/>
        </a:prstGeom>
      </xdr:spPr>
    </xdr:pic>
    <xdr:clientData/>
  </xdr:twoCellAnchor>
  <xdr:twoCellAnchor editAs="oneCell">
    <xdr:from>
      <xdr:col>5</xdr:col>
      <xdr:colOff>172299</xdr:colOff>
      <xdr:row>50</xdr:row>
      <xdr:rowOff>180975</xdr:rowOff>
    </xdr:from>
    <xdr:to>
      <xdr:col>15</xdr:col>
      <xdr:colOff>351380</xdr:colOff>
      <xdr:row>64</xdr:row>
      <xdr:rowOff>85244</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7525599" y="12087225"/>
          <a:ext cx="7037081" cy="323801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DC38-9FB0-4F8A-A0BC-96A628B5DE39}">
  <sheetPr codeName="Sheet1"/>
  <dimension ref="A1:AW73"/>
  <sheetViews>
    <sheetView tabSelected="1" view="pageBreakPreview" zoomScaleNormal="100" zoomScaleSheetLayoutView="100" workbookViewId="0">
      <selection activeCell="AO41" sqref="AO41"/>
    </sheetView>
  </sheetViews>
  <sheetFormatPr defaultColWidth="2" defaultRowHeight="18" customHeight="1"/>
  <cols>
    <col min="1" max="9" width="2" style="18"/>
    <col min="10" max="10" width="1.875" style="18" customWidth="1"/>
    <col min="11" max="15" width="2" style="18"/>
    <col min="16" max="16" width="2" style="18" customWidth="1"/>
    <col min="17" max="44" width="2" style="18"/>
    <col min="45" max="45" width="2" style="18" customWidth="1"/>
    <col min="46" max="49" width="2" style="18"/>
    <col min="50" max="50" width="2.375" style="18" bestFit="1" customWidth="1"/>
    <col min="51" max="51" width="2" style="18"/>
    <col min="52" max="52" width="2.375" style="18" bestFit="1" customWidth="1"/>
    <col min="53" max="16384" width="2" style="18"/>
  </cols>
  <sheetData>
    <row r="1" spans="1:44" ht="17.25" customHeight="1">
      <c r="A1" s="159" t="s">
        <v>229</v>
      </c>
      <c r="B1" s="159"/>
      <c r="C1" s="159"/>
      <c r="D1" s="159"/>
      <c r="E1" s="159"/>
      <c r="F1" s="159"/>
      <c r="G1" s="159"/>
      <c r="H1" s="159"/>
      <c r="I1" s="159"/>
      <c r="W1" s="160" t="s">
        <v>230</v>
      </c>
      <c r="X1" s="161"/>
      <c r="Y1" s="161"/>
      <c r="Z1" s="161"/>
      <c r="AA1" s="161"/>
      <c r="AB1" s="161"/>
      <c r="AC1" s="161"/>
      <c r="AD1" s="161"/>
      <c r="AE1" s="162"/>
      <c r="AF1" s="163" t="s">
        <v>231</v>
      </c>
      <c r="AG1" s="164"/>
      <c r="AH1" s="164"/>
      <c r="AI1" s="164"/>
      <c r="AJ1" s="164"/>
      <c r="AK1" s="164"/>
      <c r="AL1" s="164"/>
      <c r="AM1" s="164"/>
      <c r="AN1" s="164"/>
      <c r="AO1" s="164"/>
      <c r="AP1" s="164"/>
      <c r="AQ1" s="164"/>
      <c r="AR1" s="165"/>
    </row>
    <row r="2" spans="1:44" ht="24" customHeight="1">
      <c r="A2" s="169" t="s">
        <v>340</v>
      </c>
      <c r="B2" s="170"/>
      <c r="C2" s="170"/>
      <c r="D2" s="170"/>
      <c r="E2" s="170">
        <v>2026</v>
      </c>
      <c r="F2" s="170"/>
      <c r="G2" s="170"/>
      <c r="H2" s="170" t="s">
        <v>339</v>
      </c>
      <c r="I2" s="171"/>
      <c r="W2" s="166"/>
      <c r="X2" s="167"/>
      <c r="Y2" s="167"/>
      <c r="Z2" s="167"/>
      <c r="AA2" s="167"/>
      <c r="AB2" s="167"/>
      <c r="AC2" s="167"/>
      <c r="AD2" s="167"/>
      <c r="AE2" s="168"/>
      <c r="AF2" s="166"/>
      <c r="AG2" s="167"/>
      <c r="AH2" s="167"/>
      <c r="AI2" s="167"/>
      <c r="AJ2" s="167"/>
      <c r="AK2" s="167"/>
      <c r="AL2" s="167"/>
      <c r="AM2" s="167"/>
      <c r="AN2" s="167"/>
      <c r="AO2" s="167"/>
      <c r="AP2" s="167"/>
      <c r="AQ2" s="167"/>
      <c r="AR2" s="168"/>
    </row>
    <row r="3" spans="1:44" ht="6.75" customHeight="1"/>
    <row r="4" spans="1:44" ht="13.5" customHeight="1">
      <c r="B4" s="19" t="s">
        <v>232</v>
      </c>
      <c r="C4" s="172" t="s">
        <v>306</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row>
    <row r="5" spans="1:44" ht="13.5" customHeight="1">
      <c r="B5" s="19" t="s">
        <v>309</v>
      </c>
      <c r="C5" s="71" t="s">
        <v>338</v>
      </c>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row>
    <row r="6" spans="1:44" ht="14.25" customHeight="1">
      <c r="B6" s="19" t="s">
        <v>239</v>
      </c>
      <c r="C6" s="19" t="s">
        <v>280</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row>
    <row r="7" spans="1:44" ht="14.25" customHeight="1">
      <c r="B7" s="19" t="s">
        <v>248</v>
      </c>
      <c r="C7" s="34" t="s">
        <v>238</v>
      </c>
    </row>
    <row r="8" spans="1:44" ht="5.25" customHeigh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row>
    <row r="9" spans="1:44" ht="31.5" customHeight="1">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row>
    <row r="10" spans="1:44" ht="18" customHeight="1">
      <c r="A10" s="149" t="s">
        <v>336</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row>
    <row r="11" spans="1:44" ht="15.75" customHeight="1"/>
    <row r="12" spans="1:44" ht="17.25" customHeight="1">
      <c r="A12" s="18" t="s">
        <v>233</v>
      </c>
      <c r="B12" s="19" t="s">
        <v>234</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row>
    <row r="13" spans="1:44" ht="14.25" customHeight="1">
      <c r="B13" s="150" t="s">
        <v>235</v>
      </c>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row>
    <row r="14" spans="1:44" ht="14.25" customHeight="1">
      <c r="B14" s="151" t="s">
        <v>236</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row>
    <row r="15" spans="1:44" ht="14.25" customHeight="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row>
    <row r="16" spans="1:44" ht="26.25" customHeight="1">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row>
    <row r="17" spans="1:44" ht="15" customHeight="1">
      <c r="F17" s="23"/>
      <c r="W17" s="152" t="s">
        <v>262</v>
      </c>
      <c r="X17" s="152"/>
      <c r="Y17" s="152"/>
      <c r="Z17" s="152"/>
      <c r="AA17" s="152"/>
      <c r="AB17" s="152"/>
      <c r="AC17" s="152"/>
      <c r="AD17" s="152"/>
      <c r="AE17" s="114"/>
      <c r="AF17" s="114"/>
      <c r="AG17" s="114"/>
      <c r="AH17" s="114"/>
      <c r="AI17" s="103" t="s">
        <v>261</v>
      </c>
      <c r="AJ17" s="103"/>
      <c r="AK17" s="114"/>
      <c r="AL17" s="114"/>
      <c r="AM17" s="103" t="s">
        <v>240</v>
      </c>
      <c r="AN17" s="103"/>
      <c r="AO17" s="114"/>
      <c r="AP17" s="114"/>
      <c r="AQ17" s="103" t="s">
        <v>241</v>
      </c>
      <c r="AR17" s="103"/>
    </row>
    <row r="18" spans="1:44" ht="18" customHeight="1">
      <c r="A18" s="124" t="s">
        <v>281</v>
      </c>
      <c r="B18" s="125"/>
      <c r="C18" s="125"/>
      <c r="D18" s="125"/>
      <c r="E18" s="125"/>
      <c r="F18" s="125"/>
      <c r="G18" s="125"/>
      <c r="H18" s="125"/>
      <c r="I18" s="126"/>
      <c r="J18" s="127" t="s">
        <v>0</v>
      </c>
      <c r="K18" s="128"/>
      <c r="L18" s="128"/>
      <c r="M18" s="128"/>
      <c r="N18" s="129"/>
      <c r="O18" s="130"/>
      <c r="P18" s="130"/>
      <c r="Q18" s="130"/>
      <c r="R18" s="130"/>
      <c r="S18" s="131"/>
      <c r="T18" s="127" t="s">
        <v>1</v>
      </c>
      <c r="U18" s="128"/>
      <c r="V18" s="128"/>
      <c r="W18" s="129"/>
      <c r="X18" s="130"/>
      <c r="Y18" s="130"/>
      <c r="Z18" s="132" t="s">
        <v>263</v>
      </c>
      <c r="AA18" s="133"/>
      <c r="AB18" s="134"/>
      <c r="AC18" s="130"/>
      <c r="AD18" s="130"/>
      <c r="AE18" s="46"/>
      <c r="AF18" s="43"/>
      <c r="AG18" s="43"/>
      <c r="AH18" s="43"/>
      <c r="AI18" s="43"/>
      <c r="AJ18" s="43"/>
      <c r="AK18" s="43"/>
      <c r="AL18" s="51"/>
      <c r="AM18" s="51"/>
      <c r="AN18" s="51"/>
      <c r="AO18" s="51"/>
      <c r="AP18" s="51"/>
      <c r="AQ18" s="51"/>
      <c r="AR18" s="52"/>
    </row>
    <row r="19" spans="1:44" ht="33.75" customHeight="1">
      <c r="A19" s="115" t="s">
        <v>282</v>
      </c>
      <c r="B19" s="116"/>
      <c r="C19" s="116"/>
      <c r="D19" s="116"/>
      <c r="E19" s="116"/>
      <c r="F19" s="116"/>
      <c r="G19" s="116"/>
      <c r="H19" s="116"/>
      <c r="I19" s="117"/>
      <c r="J19" s="135" t="s">
        <v>283</v>
      </c>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7"/>
      <c r="AL19" s="138"/>
      <c r="AM19" s="138"/>
      <c r="AN19" s="138"/>
      <c r="AO19" s="138"/>
      <c r="AP19" s="138"/>
      <c r="AQ19" s="138"/>
      <c r="AR19" s="139"/>
    </row>
    <row r="20" spans="1:44" ht="16.5" customHeight="1">
      <c r="A20" s="118"/>
      <c r="B20" s="119"/>
      <c r="C20" s="119"/>
      <c r="D20" s="119"/>
      <c r="E20" s="119"/>
      <c r="F20" s="119"/>
      <c r="G20" s="119"/>
      <c r="H20" s="119"/>
      <c r="I20" s="120"/>
      <c r="J20" s="140" t="s">
        <v>311</v>
      </c>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2"/>
    </row>
    <row r="21" spans="1:44" ht="16.5" customHeight="1">
      <c r="A21" s="118"/>
      <c r="B21" s="119"/>
      <c r="C21" s="119"/>
      <c r="D21" s="119"/>
      <c r="E21" s="119"/>
      <c r="F21" s="119"/>
      <c r="G21" s="119"/>
      <c r="H21" s="119"/>
      <c r="I21" s="120"/>
      <c r="J21" s="24"/>
      <c r="K21" s="110" t="str">
        <f>IF(N18="","",N18)</f>
        <v/>
      </c>
      <c r="L21" s="110"/>
      <c r="M21" s="110"/>
      <c r="N21" s="110"/>
      <c r="O21" s="110"/>
      <c r="P21" s="110"/>
      <c r="Q21" s="110"/>
      <c r="R21" s="110"/>
      <c r="S21" s="111" t="s">
        <v>307</v>
      </c>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2"/>
    </row>
    <row r="22" spans="1:44" ht="6.75" customHeight="1">
      <c r="A22" s="118"/>
      <c r="B22" s="119"/>
      <c r="C22" s="119"/>
      <c r="D22" s="119"/>
      <c r="E22" s="119"/>
      <c r="F22" s="119"/>
      <c r="G22" s="119"/>
      <c r="H22" s="119"/>
      <c r="I22" s="120"/>
      <c r="J22" s="54"/>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5"/>
    </row>
    <row r="23" spans="1:44" ht="25.5" customHeight="1">
      <c r="A23" s="118"/>
      <c r="B23" s="119"/>
      <c r="C23" s="119"/>
      <c r="D23" s="119"/>
      <c r="E23" s="119"/>
      <c r="F23" s="119"/>
      <c r="G23" s="119"/>
      <c r="H23" s="119"/>
      <c r="I23" s="120"/>
      <c r="J23" s="54"/>
      <c r="K23" s="143" t="s">
        <v>285</v>
      </c>
      <c r="L23" s="143"/>
      <c r="M23" s="143"/>
      <c r="N23" s="143"/>
      <c r="O23" s="143"/>
      <c r="P23" s="143"/>
      <c r="Q23" s="143"/>
      <c r="R23" s="143"/>
      <c r="S23" s="143"/>
      <c r="T23" s="143" t="s">
        <v>287</v>
      </c>
      <c r="U23" s="143"/>
      <c r="V23" s="143"/>
      <c r="W23" s="143"/>
      <c r="X23" s="143"/>
      <c r="Y23" s="143"/>
      <c r="Z23" s="144" t="s">
        <v>308</v>
      </c>
      <c r="AA23" s="145"/>
      <c r="AB23" s="145"/>
      <c r="AC23" s="145"/>
      <c r="AD23" s="145"/>
      <c r="AE23" s="145"/>
      <c r="AF23" s="145"/>
      <c r="AG23" s="145"/>
      <c r="AH23" s="146" t="s">
        <v>305</v>
      </c>
      <c r="AI23" s="147"/>
      <c r="AJ23" s="147"/>
      <c r="AK23" s="148"/>
      <c r="AL23" s="143" t="s">
        <v>286</v>
      </c>
      <c r="AM23" s="143"/>
      <c r="AN23" s="143"/>
      <c r="AO23" s="143"/>
      <c r="AP23" s="143"/>
      <c r="AQ23" s="143"/>
      <c r="AR23" s="55"/>
    </row>
    <row r="24" spans="1:44" ht="16.5" customHeight="1">
      <c r="A24" s="118"/>
      <c r="B24" s="119"/>
      <c r="C24" s="119"/>
      <c r="D24" s="119"/>
      <c r="E24" s="119"/>
      <c r="F24" s="119"/>
      <c r="G24" s="119"/>
      <c r="H24" s="119"/>
      <c r="I24" s="120"/>
      <c r="J24" s="56">
        <v>1</v>
      </c>
      <c r="K24" s="153"/>
      <c r="L24" s="153"/>
      <c r="M24" s="153"/>
      <c r="N24" s="153"/>
      <c r="O24" s="153"/>
      <c r="P24" s="153"/>
      <c r="Q24" s="153"/>
      <c r="R24" s="153"/>
      <c r="S24" s="153"/>
      <c r="T24" s="154"/>
      <c r="U24" s="154"/>
      <c r="V24" s="154"/>
      <c r="W24" s="154"/>
      <c r="X24" s="154"/>
      <c r="Y24" s="154"/>
      <c r="Z24" s="158"/>
      <c r="AA24" s="158"/>
      <c r="AB24" s="158"/>
      <c r="AC24" s="158"/>
      <c r="AD24" s="158"/>
      <c r="AE24" s="158"/>
      <c r="AF24" s="158"/>
      <c r="AG24" s="158"/>
      <c r="AH24" s="155"/>
      <c r="AI24" s="156"/>
      <c r="AJ24" s="156"/>
      <c r="AK24" s="157"/>
      <c r="AL24" s="108"/>
      <c r="AM24" s="108"/>
      <c r="AN24" s="108"/>
      <c r="AO24" s="108"/>
      <c r="AP24" s="108"/>
      <c r="AQ24" s="108"/>
      <c r="AR24" s="55"/>
    </row>
    <row r="25" spans="1:44" ht="16.5" customHeight="1">
      <c r="A25" s="118"/>
      <c r="B25" s="119"/>
      <c r="C25" s="119"/>
      <c r="D25" s="119"/>
      <c r="E25" s="119"/>
      <c r="F25" s="119"/>
      <c r="G25" s="119"/>
      <c r="H25" s="119"/>
      <c r="I25" s="120"/>
      <c r="J25" s="56">
        <v>2</v>
      </c>
      <c r="K25" s="153"/>
      <c r="L25" s="153"/>
      <c r="M25" s="153"/>
      <c r="N25" s="153"/>
      <c r="O25" s="153"/>
      <c r="P25" s="153"/>
      <c r="Q25" s="153"/>
      <c r="R25" s="153"/>
      <c r="S25" s="153"/>
      <c r="T25" s="154"/>
      <c r="U25" s="154"/>
      <c r="V25" s="154"/>
      <c r="W25" s="154"/>
      <c r="X25" s="154"/>
      <c r="Y25" s="154"/>
      <c r="Z25" s="158"/>
      <c r="AA25" s="158"/>
      <c r="AB25" s="158"/>
      <c r="AC25" s="158"/>
      <c r="AD25" s="158"/>
      <c r="AE25" s="158"/>
      <c r="AF25" s="158"/>
      <c r="AG25" s="158"/>
      <c r="AH25" s="155"/>
      <c r="AI25" s="156"/>
      <c r="AJ25" s="156"/>
      <c r="AK25" s="157"/>
      <c r="AL25" s="108"/>
      <c r="AM25" s="108"/>
      <c r="AN25" s="108"/>
      <c r="AO25" s="108"/>
      <c r="AP25" s="108"/>
      <c r="AQ25" s="108"/>
      <c r="AR25" s="55"/>
    </row>
    <row r="26" spans="1:44" ht="16.5" customHeight="1">
      <c r="A26" s="118"/>
      <c r="B26" s="119"/>
      <c r="C26" s="119"/>
      <c r="D26" s="119"/>
      <c r="E26" s="119"/>
      <c r="F26" s="119"/>
      <c r="G26" s="119"/>
      <c r="H26" s="119"/>
      <c r="I26" s="120"/>
      <c r="J26" s="56">
        <v>3</v>
      </c>
      <c r="K26" s="153"/>
      <c r="L26" s="153"/>
      <c r="M26" s="153"/>
      <c r="N26" s="153"/>
      <c r="O26" s="153"/>
      <c r="P26" s="153"/>
      <c r="Q26" s="153"/>
      <c r="R26" s="153"/>
      <c r="S26" s="153"/>
      <c r="T26" s="154"/>
      <c r="U26" s="154"/>
      <c r="V26" s="154"/>
      <c r="W26" s="154"/>
      <c r="X26" s="154"/>
      <c r="Y26" s="154"/>
      <c r="Z26" s="158"/>
      <c r="AA26" s="158"/>
      <c r="AB26" s="158"/>
      <c r="AC26" s="158"/>
      <c r="AD26" s="158"/>
      <c r="AE26" s="158"/>
      <c r="AF26" s="158"/>
      <c r="AG26" s="158"/>
      <c r="AH26" s="155"/>
      <c r="AI26" s="156"/>
      <c r="AJ26" s="156"/>
      <c r="AK26" s="157"/>
      <c r="AL26" s="108"/>
      <c r="AM26" s="108"/>
      <c r="AN26" s="108"/>
      <c r="AO26" s="108"/>
      <c r="AP26" s="108"/>
      <c r="AQ26" s="108"/>
      <c r="AR26" s="55"/>
    </row>
    <row r="27" spans="1:44" ht="16.5" customHeight="1">
      <c r="A27" s="118"/>
      <c r="B27" s="119"/>
      <c r="C27" s="119"/>
      <c r="D27" s="119"/>
      <c r="E27" s="119"/>
      <c r="F27" s="119"/>
      <c r="G27" s="119"/>
      <c r="H27" s="119"/>
      <c r="I27" s="120"/>
      <c r="J27" s="56">
        <v>4</v>
      </c>
      <c r="K27" s="153"/>
      <c r="L27" s="153"/>
      <c r="M27" s="153"/>
      <c r="N27" s="153"/>
      <c r="O27" s="153"/>
      <c r="P27" s="153"/>
      <c r="Q27" s="153"/>
      <c r="R27" s="153"/>
      <c r="S27" s="153"/>
      <c r="T27" s="154"/>
      <c r="U27" s="154"/>
      <c r="V27" s="154"/>
      <c r="W27" s="154"/>
      <c r="X27" s="154"/>
      <c r="Y27" s="154"/>
      <c r="Z27" s="158"/>
      <c r="AA27" s="158"/>
      <c r="AB27" s="158"/>
      <c r="AC27" s="158"/>
      <c r="AD27" s="158"/>
      <c r="AE27" s="158"/>
      <c r="AF27" s="158"/>
      <c r="AG27" s="158"/>
      <c r="AH27" s="155"/>
      <c r="AI27" s="156"/>
      <c r="AJ27" s="156"/>
      <c r="AK27" s="157"/>
      <c r="AL27" s="108"/>
      <c r="AM27" s="108"/>
      <c r="AN27" s="108"/>
      <c r="AO27" s="108"/>
      <c r="AP27" s="108"/>
      <c r="AQ27" s="108"/>
      <c r="AR27" s="55"/>
    </row>
    <row r="28" spans="1:44" ht="16.5" customHeight="1">
      <c r="A28" s="118"/>
      <c r="B28" s="119"/>
      <c r="C28" s="119"/>
      <c r="D28" s="119"/>
      <c r="E28" s="119"/>
      <c r="F28" s="119"/>
      <c r="G28" s="119"/>
      <c r="H28" s="119"/>
      <c r="I28" s="120"/>
      <c r="J28" s="56">
        <v>5</v>
      </c>
      <c r="K28" s="153"/>
      <c r="L28" s="153"/>
      <c r="M28" s="153"/>
      <c r="N28" s="153"/>
      <c r="O28" s="153"/>
      <c r="P28" s="153"/>
      <c r="Q28" s="153"/>
      <c r="R28" s="153"/>
      <c r="S28" s="153"/>
      <c r="T28" s="154"/>
      <c r="U28" s="154"/>
      <c r="V28" s="154"/>
      <c r="W28" s="154"/>
      <c r="X28" s="154"/>
      <c r="Y28" s="154"/>
      <c r="Z28" s="158"/>
      <c r="AA28" s="158"/>
      <c r="AB28" s="158"/>
      <c r="AC28" s="158"/>
      <c r="AD28" s="158"/>
      <c r="AE28" s="158"/>
      <c r="AF28" s="158"/>
      <c r="AG28" s="158"/>
      <c r="AH28" s="155"/>
      <c r="AI28" s="156"/>
      <c r="AJ28" s="156"/>
      <c r="AK28" s="157"/>
      <c r="AL28" s="108"/>
      <c r="AM28" s="108"/>
      <c r="AN28" s="108"/>
      <c r="AO28" s="108"/>
      <c r="AP28" s="108"/>
      <c r="AQ28" s="108"/>
      <c r="AR28" s="55"/>
    </row>
    <row r="29" spans="1:44" ht="16.5" customHeight="1">
      <c r="A29" s="118"/>
      <c r="B29" s="119"/>
      <c r="C29" s="119"/>
      <c r="D29" s="119"/>
      <c r="E29" s="119"/>
      <c r="F29" s="119"/>
      <c r="G29" s="119"/>
      <c r="H29" s="119"/>
      <c r="I29" s="120"/>
      <c r="J29" s="56">
        <v>6</v>
      </c>
      <c r="K29" s="153"/>
      <c r="L29" s="153"/>
      <c r="M29" s="153"/>
      <c r="N29" s="153"/>
      <c r="O29" s="153"/>
      <c r="P29" s="153"/>
      <c r="Q29" s="153"/>
      <c r="R29" s="153"/>
      <c r="S29" s="153"/>
      <c r="T29" s="154"/>
      <c r="U29" s="154"/>
      <c r="V29" s="154"/>
      <c r="W29" s="154"/>
      <c r="X29" s="154"/>
      <c r="Y29" s="154"/>
      <c r="Z29" s="158"/>
      <c r="AA29" s="158"/>
      <c r="AB29" s="158"/>
      <c r="AC29" s="158"/>
      <c r="AD29" s="158"/>
      <c r="AE29" s="158"/>
      <c r="AF29" s="158"/>
      <c r="AG29" s="158"/>
      <c r="AH29" s="155"/>
      <c r="AI29" s="156"/>
      <c r="AJ29" s="156"/>
      <c r="AK29" s="157"/>
      <c r="AL29" s="108"/>
      <c r="AM29" s="108"/>
      <c r="AN29" s="108"/>
      <c r="AO29" s="108"/>
      <c r="AP29" s="108"/>
      <c r="AQ29" s="108"/>
      <c r="AR29" s="55"/>
    </row>
    <row r="30" spans="1:44" ht="16.5" customHeight="1">
      <c r="A30" s="118"/>
      <c r="B30" s="119"/>
      <c r="C30" s="119"/>
      <c r="D30" s="119"/>
      <c r="E30" s="119"/>
      <c r="F30" s="119"/>
      <c r="G30" s="119"/>
      <c r="H30" s="119"/>
      <c r="I30" s="120"/>
      <c r="J30" s="56">
        <v>7</v>
      </c>
      <c r="K30" s="153"/>
      <c r="L30" s="153"/>
      <c r="M30" s="153"/>
      <c r="N30" s="153"/>
      <c r="O30" s="153"/>
      <c r="P30" s="153"/>
      <c r="Q30" s="153"/>
      <c r="R30" s="153"/>
      <c r="S30" s="153"/>
      <c r="T30" s="154"/>
      <c r="U30" s="154"/>
      <c r="V30" s="154"/>
      <c r="W30" s="154"/>
      <c r="X30" s="154"/>
      <c r="Y30" s="154"/>
      <c r="Z30" s="158"/>
      <c r="AA30" s="158"/>
      <c r="AB30" s="158"/>
      <c r="AC30" s="158"/>
      <c r="AD30" s="158"/>
      <c r="AE30" s="158"/>
      <c r="AF30" s="158"/>
      <c r="AG30" s="158"/>
      <c r="AH30" s="155"/>
      <c r="AI30" s="156"/>
      <c r="AJ30" s="156"/>
      <c r="AK30" s="157"/>
      <c r="AL30" s="108"/>
      <c r="AM30" s="108"/>
      <c r="AN30" s="108"/>
      <c r="AO30" s="108"/>
      <c r="AP30" s="108"/>
      <c r="AQ30" s="108"/>
      <c r="AR30" s="55"/>
    </row>
    <row r="31" spans="1:44" ht="6" customHeight="1">
      <c r="A31" s="118"/>
      <c r="B31" s="119"/>
      <c r="C31" s="119"/>
      <c r="D31" s="119"/>
      <c r="E31" s="119"/>
      <c r="F31" s="119"/>
      <c r="G31" s="119"/>
      <c r="H31" s="119"/>
      <c r="I31" s="120"/>
      <c r="J31" s="56"/>
      <c r="K31" s="65"/>
      <c r="L31" s="65"/>
      <c r="M31" s="65"/>
      <c r="N31" s="65"/>
      <c r="O31" s="65"/>
      <c r="P31" s="65"/>
      <c r="Q31" s="65"/>
      <c r="R31" s="65"/>
      <c r="S31" s="65"/>
      <c r="T31" s="66"/>
      <c r="U31" s="66"/>
      <c r="V31" s="66"/>
      <c r="W31" s="66"/>
      <c r="X31" s="66"/>
      <c r="Y31" s="66"/>
      <c r="Z31" s="21"/>
      <c r="AA31" s="21"/>
      <c r="AB31" s="21"/>
      <c r="AC31" s="21"/>
      <c r="AD31" s="21"/>
      <c r="AE31" s="21"/>
      <c r="AF31" s="65"/>
      <c r="AG31" s="65"/>
      <c r="AH31" s="65"/>
      <c r="AI31" s="65"/>
      <c r="AJ31" s="65"/>
      <c r="AK31" s="65"/>
      <c r="AL31" s="65"/>
      <c r="AM31" s="65"/>
      <c r="AN31" s="65"/>
      <c r="AO31" s="65"/>
      <c r="AP31" s="65"/>
      <c r="AQ31" s="65"/>
      <c r="AR31" s="55"/>
    </row>
    <row r="32" spans="1:44" ht="14.25" customHeight="1">
      <c r="A32" s="118"/>
      <c r="B32" s="119"/>
      <c r="C32" s="119"/>
      <c r="D32" s="119"/>
      <c r="E32" s="119"/>
      <c r="F32" s="119"/>
      <c r="G32" s="119"/>
      <c r="H32" s="119"/>
      <c r="I32" s="120"/>
      <c r="J32" s="56"/>
      <c r="K32" s="173" t="s">
        <v>257</v>
      </c>
      <c r="L32" s="173"/>
      <c r="M32" s="174" t="s">
        <v>301</v>
      </c>
      <c r="N32" s="174"/>
      <c r="O32" s="174"/>
      <c r="P32" s="174"/>
      <c r="Q32" s="174"/>
      <c r="R32" s="174"/>
      <c r="S32" s="174"/>
      <c r="T32" s="174"/>
      <c r="U32" s="174"/>
      <c r="V32" s="174"/>
      <c r="W32" s="174"/>
      <c r="X32" s="175">
        <f>IF(H2="前期",E2-2,E2-1)</f>
        <v>2024</v>
      </c>
      <c r="Y32" s="175"/>
      <c r="Z32" s="176" t="s">
        <v>337</v>
      </c>
      <c r="AA32" s="176"/>
      <c r="AB32" s="176"/>
      <c r="AC32" s="176"/>
      <c r="AD32" s="176"/>
      <c r="AE32" s="176"/>
      <c r="AF32" s="176"/>
      <c r="AG32" s="176"/>
      <c r="AH32" s="176"/>
      <c r="AI32" s="176"/>
      <c r="AJ32" s="176"/>
      <c r="AK32" s="176"/>
      <c r="AL32" s="176"/>
      <c r="AM32" s="176"/>
      <c r="AN32" s="176"/>
      <c r="AO32" s="176"/>
      <c r="AP32" s="176"/>
      <c r="AQ32" s="176"/>
      <c r="AR32" s="55"/>
    </row>
    <row r="33" spans="1:49" ht="7.5" customHeight="1">
      <c r="A33" s="121"/>
      <c r="B33" s="122"/>
      <c r="C33" s="122"/>
      <c r="D33" s="122"/>
      <c r="E33" s="122"/>
      <c r="F33" s="122"/>
      <c r="G33" s="122"/>
      <c r="H33" s="122"/>
      <c r="I33" s="123"/>
      <c r="J33" s="67"/>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9"/>
    </row>
    <row r="34" spans="1:49" ht="16.5" customHeight="1">
      <c r="A34" s="109" t="s">
        <v>341</v>
      </c>
      <c r="B34" s="109"/>
      <c r="C34" s="109"/>
      <c r="D34" s="109"/>
      <c r="E34" s="109"/>
      <c r="F34" s="109"/>
      <c r="G34" s="109"/>
      <c r="H34" s="109"/>
      <c r="I34" s="109"/>
      <c r="J34" s="24" t="s">
        <v>302</v>
      </c>
      <c r="K34" s="110" t="str">
        <f>IF(N18="","",N18)</f>
        <v/>
      </c>
      <c r="L34" s="110"/>
      <c r="M34" s="110"/>
      <c r="N34" s="110"/>
      <c r="O34" s="110"/>
      <c r="P34" s="110"/>
      <c r="Q34" s="110"/>
      <c r="R34" s="110"/>
      <c r="S34" s="111" t="s">
        <v>284</v>
      </c>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2"/>
    </row>
    <row r="35" spans="1:49" ht="16.5" customHeight="1">
      <c r="A35" s="109"/>
      <c r="B35" s="109"/>
      <c r="C35" s="109"/>
      <c r="D35" s="109"/>
      <c r="E35" s="109"/>
      <c r="F35" s="109"/>
      <c r="G35" s="109"/>
      <c r="H35" s="109"/>
      <c r="I35" s="109"/>
      <c r="K35" s="33" t="s">
        <v>288</v>
      </c>
      <c r="L35" s="37"/>
      <c r="M35" s="37"/>
      <c r="N35" s="37"/>
      <c r="O35" s="37"/>
      <c r="P35" s="37"/>
      <c r="Q35" s="37"/>
      <c r="R35" s="37"/>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38"/>
    </row>
    <row r="36" spans="1:49" ht="16.5" customHeight="1">
      <c r="A36" s="109"/>
      <c r="B36" s="109"/>
      <c r="C36" s="109"/>
      <c r="D36" s="109"/>
      <c r="E36" s="109"/>
      <c r="F36" s="109"/>
      <c r="G36" s="109"/>
      <c r="H36" s="109"/>
      <c r="I36" s="109"/>
      <c r="K36" s="113" t="s">
        <v>289</v>
      </c>
      <c r="L36" s="113"/>
      <c r="M36" s="113"/>
      <c r="N36" s="113"/>
      <c r="O36" s="113"/>
      <c r="P36" s="113"/>
      <c r="Q36" s="113"/>
      <c r="R36" s="113"/>
      <c r="S36" s="113"/>
      <c r="T36" s="113"/>
      <c r="U36" s="113"/>
      <c r="V36" s="106">
        <v>0</v>
      </c>
      <c r="W36" s="106"/>
      <c r="X36" s="106"/>
      <c r="Y36" s="106"/>
      <c r="Z36" s="107"/>
      <c r="AA36" s="26" t="s">
        <v>242</v>
      </c>
      <c r="AB36" s="19"/>
      <c r="AC36" s="19"/>
      <c r="AD36" s="19"/>
      <c r="AE36" s="19"/>
      <c r="AF36" s="19"/>
      <c r="AG36" s="19"/>
      <c r="AH36" s="19"/>
      <c r="AI36" s="19"/>
      <c r="AJ36" s="19"/>
      <c r="AK36" s="19"/>
      <c r="AL36" s="19"/>
      <c r="AM36" s="19"/>
      <c r="AN36" s="19"/>
      <c r="AO36" s="19"/>
      <c r="AP36" s="19"/>
      <c r="AQ36" s="19"/>
      <c r="AR36" s="38"/>
    </row>
    <row r="37" spans="1:49" ht="9" customHeight="1">
      <c r="A37" s="109"/>
      <c r="B37" s="109"/>
      <c r="C37" s="109"/>
      <c r="D37" s="109"/>
      <c r="E37" s="109"/>
      <c r="F37" s="109"/>
      <c r="G37" s="109"/>
      <c r="H37" s="109"/>
      <c r="I37" s="109"/>
      <c r="K37" s="37"/>
      <c r="L37" s="37"/>
      <c r="M37" s="37"/>
      <c r="N37" s="37"/>
      <c r="O37" s="37"/>
      <c r="P37" s="37"/>
      <c r="Q37" s="37"/>
      <c r="R37" s="37"/>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38"/>
    </row>
    <row r="38" spans="1:49" ht="13.5" customHeight="1">
      <c r="A38" s="109"/>
      <c r="B38" s="109"/>
      <c r="C38" s="109"/>
      <c r="D38" s="109"/>
      <c r="E38" s="109"/>
      <c r="F38" s="109"/>
      <c r="G38" s="109"/>
      <c r="H38" s="109"/>
      <c r="I38" s="109"/>
      <c r="K38" s="32" t="s">
        <v>255</v>
      </c>
      <c r="L38" s="28"/>
      <c r="AR38" s="27"/>
    </row>
    <row r="39" spans="1:49" ht="16.5" customHeight="1">
      <c r="A39" s="109"/>
      <c r="B39" s="109"/>
      <c r="C39" s="109"/>
      <c r="D39" s="109"/>
      <c r="E39" s="109"/>
      <c r="F39" s="109"/>
      <c r="G39" s="109"/>
      <c r="H39" s="109"/>
      <c r="I39" s="109"/>
      <c r="K39" s="25" t="s">
        <v>232</v>
      </c>
      <c r="L39" s="104" t="s">
        <v>244</v>
      </c>
      <c r="M39" s="105"/>
      <c r="N39" s="105"/>
      <c r="O39" s="105"/>
      <c r="P39" s="105"/>
      <c r="Q39" s="105"/>
      <c r="R39" s="106">
        <v>0</v>
      </c>
      <c r="S39" s="106"/>
      <c r="T39" s="106"/>
      <c r="U39" s="106"/>
      <c r="V39" s="107"/>
      <c r="W39" s="26" t="s">
        <v>242</v>
      </c>
      <c r="Y39" s="25" t="s">
        <v>250</v>
      </c>
      <c r="Z39" s="104" t="s">
        <v>247</v>
      </c>
      <c r="AA39" s="105"/>
      <c r="AB39" s="105"/>
      <c r="AC39" s="105"/>
      <c r="AD39" s="105"/>
      <c r="AE39" s="105"/>
      <c r="AF39" s="106">
        <v>0</v>
      </c>
      <c r="AG39" s="106"/>
      <c r="AH39" s="106"/>
      <c r="AI39" s="106"/>
      <c r="AJ39" s="107"/>
      <c r="AK39" s="26" t="s">
        <v>242</v>
      </c>
      <c r="AR39" s="27"/>
    </row>
    <row r="40" spans="1:49" ht="16.5" customHeight="1">
      <c r="A40" s="109"/>
      <c r="B40" s="109"/>
      <c r="C40" s="109"/>
      <c r="D40" s="109"/>
      <c r="E40" s="109"/>
      <c r="F40" s="109"/>
      <c r="G40" s="109"/>
      <c r="H40" s="109"/>
      <c r="I40" s="109"/>
      <c r="K40" s="25" t="s">
        <v>237</v>
      </c>
      <c r="L40" s="104" t="s">
        <v>243</v>
      </c>
      <c r="M40" s="105"/>
      <c r="N40" s="105"/>
      <c r="O40" s="105"/>
      <c r="P40" s="105"/>
      <c r="Q40" s="105"/>
      <c r="R40" s="106">
        <v>0</v>
      </c>
      <c r="S40" s="106"/>
      <c r="T40" s="106"/>
      <c r="U40" s="106"/>
      <c r="V40" s="107"/>
      <c r="W40" s="26" t="s">
        <v>242</v>
      </c>
      <c r="Y40" s="25" t="s">
        <v>251</v>
      </c>
      <c r="Z40" s="104" t="s">
        <v>254</v>
      </c>
      <c r="AA40" s="105"/>
      <c r="AB40" s="105"/>
      <c r="AC40" s="105"/>
      <c r="AD40" s="105"/>
      <c r="AE40" s="105"/>
      <c r="AF40" s="106">
        <v>0</v>
      </c>
      <c r="AG40" s="106"/>
      <c r="AH40" s="106"/>
      <c r="AI40" s="106"/>
      <c r="AJ40" s="107"/>
      <c r="AK40" s="26" t="s">
        <v>242</v>
      </c>
      <c r="AR40" s="27"/>
    </row>
    <row r="41" spans="1:49" ht="16.5" customHeight="1">
      <c r="A41" s="109"/>
      <c r="B41" s="109"/>
      <c r="C41" s="109"/>
      <c r="D41" s="109"/>
      <c r="E41" s="109"/>
      <c r="F41" s="109"/>
      <c r="G41" s="109"/>
      <c r="H41" s="109"/>
      <c r="I41" s="109"/>
      <c r="K41" s="25" t="s">
        <v>239</v>
      </c>
      <c r="L41" s="104" t="s">
        <v>223</v>
      </c>
      <c r="M41" s="105"/>
      <c r="N41" s="105"/>
      <c r="O41" s="105"/>
      <c r="P41" s="105"/>
      <c r="Q41" s="105"/>
      <c r="R41" s="106">
        <v>0</v>
      </c>
      <c r="S41" s="106"/>
      <c r="T41" s="106"/>
      <c r="U41" s="106"/>
      <c r="V41" s="107"/>
      <c r="W41" s="26" t="s">
        <v>242</v>
      </c>
      <c r="AR41" s="27"/>
    </row>
    <row r="42" spans="1:49" ht="16.5" customHeight="1">
      <c r="A42" s="109"/>
      <c r="B42" s="109"/>
      <c r="C42" s="109"/>
      <c r="D42" s="109"/>
      <c r="E42" s="109"/>
      <c r="F42" s="109"/>
      <c r="G42" s="109"/>
      <c r="H42" s="109"/>
      <c r="I42" s="109"/>
      <c r="K42" s="25" t="s">
        <v>248</v>
      </c>
      <c r="L42" s="104" t="s">
        <v>245</v>
      </c>
      <c r="M42" s="105"/>
      <c r="N42" s="105"/>
      <c r="O42" s="105"/>
      <c r="P42" s="105"/>
      <c r="Q42" s="105"/>
      <c r="R42" s="106">
        <v>0</v>
      </c>
      <c r="S42" s="106"/>
      <c r="T42" s="106"/>
      <c r="U42" s="106"/>
      <c r="V42" s="107"/>
      <c r="W42" s="26" t="s">
        <v>242</v>
      </c>
      <c r="Y42" s="33" t="s">
        <v>290</v>
      </c>
      <c r="AK42" s="29"/>
      <c r="AL42" s="29"/>
      <c r="AM42" s="29"/>
      <c r="AN42" s="29"/>
      <c r="AO42" s="29"/>
      <c r="AP42" s="29"/>
      <c r="AQ42" s="29"/>
      <c r="AR42" s="27"/>
    </row>
    <row r="43" spans="1:49" ht="16.5" customHeight="1">
      <c r="A43" s="109"/>
      <c r="B43" s="109"/>
      <c r="C43" s="109"/>
      <c r="D43" s="109"/>
      <c r="E43" s="109"/>
      <c r="F43" s="109"/>
      <c r="G43" s="109"/>
      <c r="H43" s="109"/>
      <c r="I43" s="109"/>
      <c r="K43" s="25" t="s">
        <v>249</v>
      </c>
      <c r="L43" s="104" t="s">
        <v>246</v>
      </c>
      <c r="M43" s="105"/>
      <c r="N43" s="105"/>
      <c r="O43" s="105"/>
      <c r="P43" s="105"/>
      <c r="Q43" s="105"/>
      <c r="R43" s="106">
        <v>0</v>
      </c>
      <c r="S43" s="106"/>
      <c r="T43" s="106"/>
      <c r="U43" s="106"/>
      <c r="V43" s="107"/>
      <c r="W43" s="26" t="s">
        <v>242</v>
      </c>
      <c r="Y43" s="25" t="s">
        <v>252</v>
      </c>
      <c r="Z43" s="104" t="s">
        <v>253</v>
      </c>
      <c r="AA43" s="105"/>
      <c r="AB43" s="105"/>
      <c r="AC43" s="105"/>
      <c r="AD43" s="105"/>
      <c r="AE43" s="105"/>
      <c r="AF43" s="108" t="s">
        <v>256</v>
      </c>
      <c r="AG43" s="108"/>
      <c r="AH43" s="108"/>
      <c r="AI43" s="108"/>
      <c r="AJ43" s="108"/>
      <c r="AK43" s="29"/>
      <c r="AL43" s="29"/>
      <c r="AM43" s="29"/>
      <c r="AN43" s="29"/>
      <c r="AQ43" s="19"/>
      <c r="AR43" s="27"/>
      <c r="AU43" s="103"/>
      <c r="AV43" s="103"/>
      <c r="AW43" s="19"/>
    </row>
    <row r="44" spans="1:49" ht="5.25" customHeight="1">
      <c r="A44" s="109"/>
      <c r="B44" s="109"/>
      <c r="C44" s="109"/>
      <c r="D44" s="109"/>
      <c r="E44" s="109"/>
      <c r="F44" s="109"/>
      <c r="G44" s="109"/>
      <c r="H44" s="109"/>
      <c r="I44" s="109"/>
      <c r="J44" s="3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31"/>
    </row>
    <row r="45" spans="1:49" ht="30.75" customHeight="1" thickBot="1"/>
    <row r="46" spans="1:49" ht="17.25" customHeight="1">
      <c r="C46" s="91" t="s">
        <v>279</v>
      </c>
      <c r="D46" s="92"/>
      <c r="E46" s="92"/>
      <c r="F46" s="92"/>
      <c r="G46" s="92"/>
      <c r="H46" s="92"/>
      <c r="I46" s="92"/>
      <c r="J46" s="92"/>
      <c r="K46" s="92"/>
      <c r="L46" s="92"/>
      <c r="M46" s="92"/>
      <c r="N46" s="92"/>
      <c r="O46" s="92"/>
      <c r="P46" s="92"/>
      <c r="Q46" s="92"/>
      <c r="R46" s="92"/>
      <c r="S46" s="92"/>
      <c r="T46" s="92"/>
      <c r="U46" s="93"/>
      <c r="V46" s="97" t="s">
        <v>259</v>
      </c>
      <c r="W46" s="97"/>
      <c r="X46" s="97"/>
      <c r="Y46" s="97"/>
      <c r="Z46" s="97"/>
      <c r="AA46" s="97"/>
      <c r="AB46" s="97"/>
      <c r="AC46" s="98"/>
      <c r="AD46" s="99">
        <f>計算シート!B39</f>
        <v>0</v>
      </c>
      <c r="AE46" s="97"/>
      <c r="AF46" s="97"/>
      <c r="AG46" s="97"/>
      <c r="AH46" s="97"/>
      <c r="AI46" s="97"/>
      <c r="AJ46" s="97"/>
      <c r="AK46" s="97"/>
      <c r="AL46" s="97"/>
      <c r="AM46" s="98"/>
      <c r="AN46" s="35" t="s">
        <v>242</v>
      </c>
    </row>
    <row r="47" spans="1:49" ht="17.25" customHeight="1" thickBot="1">
      <c r="C47" s="94"/>
      <c r="D47" s="95"/>
      <c r="E47" s="95"/>
      <c r="F47" s="95"/>
      <c r="G47" s="95"/>
      <c r="H47" s="95"/>
      <c r="I47" s="95"/>
      <c r="J47" s="95"/>
      <c r="K47" s="95"/>
      <c r="L47" s="95"/>
      <c r="M47" s="95"/>
      <c r="N47" s="95"/>
      <c r="O47" s="95"/>
      <c r="P47" s="95"/>
      <c r="Q47" s="95"/>
      <c r="R47" s="95"/>
      <c r="S47" s="95"/>
      <c r="T47" s="95"/>
      <c r="U47" s="96"/>
      <c r="V47" s="100" t="s">
        <v>260</v>
      </c>
      <c r="W47" s="100"/>
      <c r="X47" s="100"/>
      <c r="Y47" s="100"/>
      <c r="Z47" s="100"/>
      <c r="AA47" s="100"/>
      <c r="AB47" s="100"/>
      <c r="AC47" s="101"/>
      <c r="AD47" s="102">
        <f>計算シート!B60</f>
        <v>730000</v>
      </c>
      <c r="AE47" s="100"/>
      <c r="AF47" s="100"/>
      <c r="AG47" s="100"/>
      <c r="AH47" s="100"/>
      <c r="AI47" s="100"/>
      <c r="AJ47" s="100"/>
      <c r="AK47" s="100"/>
      <c r="AL47" s="100"/>
      <c r="AM47" s="101"/>
      <c r="AN47" s="36" t="s">
        <v>242</v>
      </c>
    </row>
    <row r="48" spans="1:49" ht="14.25" customHeight="1">
      <c r="E48" s="19" t="s">
        <v>258</v>
      </c>
    </row>
    <row r="49" spans="1:44" ht="14.25" customHeight="1">
      <c r="E49" s="19" t="s">
        <v>276</v>
      </c>
    </row>
    <row r="50" spans="1:44" ht="14.25" customHeight="1">
      <c r="E50" s="19"/>
    </row>
    <row r="51" spans="1:44" ht="18" customHeight="1">
      <c r="A51" s="78" t="s">
        <v>335</v>
      </c>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row>
    <row r="52" spans="1:44" ht="9.75" customHeight="1"/>
    <row r="53" spans="1:44" ht="18" customHeight="1" thickBot="1">
      <c r="B53" s="84"/>
      <c r="C53" s="84"/>
      <c r="D53" s="84"/>
      <c r="E53" s="84"/>
      <c r="F53" s="84"/>
      <c r="G53" s="84"/>
      <c r="H53" s="84"/>
      <c r="I53" s="84"/>
      <c r="J53" s="84"/>
      <c r="K53" s="84"/>
      <c r="L53" s="84"/>
      <c r="M53" s="84"/>
      <c r="N53" s="84"/>
      <c r="O53" s="79" t="s">
        <v>334</v>
      </c>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row>
    <row r="54" spans="1:44" ht="18" customHeight="1" thickTop="1" thickBot="1">
      <c r="B54" s="85" t="s">
        <v>312</v>
      </c>
      <c r="C54" s="85"/>
      <c r="D54" s="85"/>
      <c r="E54" s="85"/>
      <c r="F54" s="85"/>
      <c r="G54" s="85"/>
      <c r="H54" s="85"/>
      <c r="I54" s="85"/>
      <c r="J54" s="85"/>
      <c r="K54" s="85"/>
      <c r="L54" s="85"/>
      <c r="M54" s="85"/>
      <c r="N54" s="85"/>
      <c r="O54" s="80">
        <f>計算シート!B39</f>
        <v>0</v>
      </c>
      <c r="P54" s="81"/>
      <c r="Q54" s="81"/>
      <c r="R54" s="81"/>
      <c r="S54" s="81"/>
      <c r="T54" s="81"/>
      <c r="U54" s="81"/>
      <c r="V54" s="81"/>
      <c r="W54" s="81"/>
      <c r="X54" s="80"/>
      <c r="Y54" s="80"/>
      <c r="Z54" s="80"/>
      <c r="AA54" s="80"/>
      <c r="AB54" s="80"/>
      <c r="AC54" s="80"/>
      <c r="AD54" s="80"/>
      <c r="AE54" s="80"/>
      <c r="AF54" s="80"/>
      <c r="AG54" s="80"/>
      <c r="AH54" s="80"/>
      <c r="AI54" s="80"/>
      <c r="AJ54" s="80"/>
      <c r="AK54" s="80"/>
      <c r="AL54" s="80"/>
      <c r="AM54" s="80"/>
      <c r="AN54" s="80"/>
      <c r="AO54" s="80"/>
      <c r="AP54" s="80"/>
      <c r="AQ54" s="80"/>
    </row>
    <row r="55" spans="1:44" ht="18" customHeight="1" thickTop="1">
      <c r="B55" s="86" t="s">
        <v>313</v>
      </c>
      <c r="C55" s="86"/>
      <c r="D55" s="86"/>
      <c r="E55" s="86"/>
      <c r="F55" s="86"/>
      <c r="G55" s="86"/>
      <c r="H55" s="86"/>
      <c r="I55" s="86"/>
      <c r="J55" s="86"/>
      <c r="K55" s="86"/>
      <c r="L55" s="86"/>
      <c r="M55" s="86"/>
      <c r="N55" s="86"/>
      <c r="O55" s="82" t="s">
        <v>329</v>
      </c>
      <c r="P55" s="83"/>
      <c r="Q55" s="83"/>
      <c r="R55" s="83"/>
      <c r="S55" s="83"/>
      <c r="T55" s="83"/>
      <c r="U55" s="83"/>
      <c r="V55" s="83"/>
      <c r="W55" s="83"/>
      <c r="X55" s="82"/>
      <c r="Y55" s="82"/>
      <c r="Z55" s="82"/>
      <c r="AA55" s="82"/>
      <c r="AB55" s="82"/>
      <c r="AC55" s="82"/>
      <c r="AD55" s="82"/>
      <c r="AE55" s="82"/>
      <c r="AF55" s="82"/>
      <c r="AG55" s="82"/>
      <c r="AH55" s="82"/>
      <c r="AI55" s="82"/>
      <c r="AJ55" s="82"/>
      <c r="AK55" s="82"/>
      <c r="AL55" s="82"/>
      <c r="AM55" s="82"/>
      <c r="AN55" s="82"/>
      <c r="AO55" s="82"/>
      <c r="AP55" s="82"/>
      <c r="AQ55" s="82"/>
    </row>
    <row r="56" spans="1:44" ht="18" customHeight="1">
      <c r="B56" s="79" t="s">
        <v>314</v>
      </c>
      <c r="C56" s="79"/>
      <c r="D56" s="79"/>
      <c r="E56" s="79"/>
      <c r="F56" s="79"/>
      <c r="G56" s="79"/>
      <c r="H56" s="79"/>
      <c r="I56" s="79"/>
      <c r="J56" s="79"/>
      <c r="K56" s="79"/>
      <c r="L56" s="79"/>
      <c r="M56" s="79"/>
      <c r="N56" s="79"/>
      <c r="O56" s="72">
        <f>計算シート!B46</f>
        <v>0</v>
      </c>
      <c r="P56" s="76"/>
      <c r="Q56" s="76"/>
      <c r="R56" s="76"/>
      <c r="S56" s="76"/>
      <c r="T56" s="76"/>
      <c r="U56" s="76"/>
      <c r="V56" s="76"/>
      <c r="W56" s="76"/>
      <c r="X56" s="72"/>
      <c r="Y56" s="72"/>
      <c r="Z56" s="72"/>
      <c r="AA56" s="72"/>
      <c r="AB56" s="72"/>
      <c r="AC56" s="72"/>
      <c r="AD56" s="72"/>
      <c r="AE56" s="72"/>
      <c r="AF56" s="72"/>
      <c r="AG56" s="72"/>
      <c r="AH56" s="72"/>
      <c r="AI56" s="72"/>
      <c r="AJ56" s="72"/>
      <c r="AK56" s="72"/>
      <c r="AL56" s="72"/>
      <c r="AM56" s="72"/>
      <c r="AN56" s="72"/>
      <c r="AO56" s="72"/>
      <c r="AP56" s="72"/>
      <c r="AQ56" s="72"/>
    </row>
    <row r="57" spans="1:44" ht="18" customHeight="1">
      <c r="B57" s="79" t="s">
        <v>315</v>
      </c>
      <c r="C57" s="79"/>
      <c r="D57" s="79"/>
      <c r="E57" s="79"/>
      <c r="F57" s="79"/>
      <c r="G57" s="79"/>
      <c r="H57" s="79"/>
      <c r="I57" s="79"/>
      <c r="J57" s="79"/>
      <c r="K57" s="79"/>
      <c r="L57" s="79"/>
      <c r="M57" s="79"/>
      <c r="N57" s="79"/>
      <c r="O57" s="72">
        <f>計算シート!B47</f>
        <v>0</v>
      </c>
      <c r="P57" s="76"/>
      <c r="Q57" s="76"/>
      <c r="R57" s="76"/>
      <c r="S57" s="76"/>
      <c r="T57" s="76"/>
      <c r="U57" s="76"/>
      <c r="V57" s="76"/>
      <c r="W57" s="76"/>
      <c r="X57" s="72"/>
      <c r="Y57" s="72"/>
      <c r="Z57" s="72"/>
      <c r="AA57" s="72"/>
      <c r="AB57" s="72"/>
      <c r="AC57" s="72"/>
      <c r="AD57" s="72"/>
      <c r="AE57" s="72"/>
      <c r="AF57" s="72"/>
      <c r="AG57" s="72"/>
      <c r="AH57" s="72"/>
      <c r="AI57" s="72"/>
      <c r="AJ57" s="72"/>
      <c r="AK57" s="72"/>
      <c r="AL57" s="72"/>
      <c r="AM57" s="72"/>
      <c r="AN57" s="72"/>
      <c r="AO57" s="72"/>
      <c r="AP57" s="72"/>
      <c r="AQ57" s="72"/>
    </row>
    <row r="58" spans="1:44" ht="18" customHeight="1">
      <c r="B58" s="79" t="s">
        <v>316</v>
      </c>
      <c r="C58" s="79"/>
      <c r="D58" s="79"/>
      <c r="E58" s="79"/>
      <c r="F58" s="79"/>
      <c r="G58" s="79"/>
      <c r="H58" s="79"/>
      <c r="I58" s="79"/>
      <c r="J58" s="79"/>
      <c r="K58" s="79"/>
      <c r="L58" s="79"/>
      <c r="M58" s="79"/>
      <c r="N58" s="79"/>
      <c r="O58" s="72">
        <f>計算シート!B48</f>
        <v>0</v>
      </c>
      <c r="P58" s="76"/>
      <c r="Q58" s="76"/>
      <c r="R58" s="76"/>
      <c r="S58" s="76"/>
      <c r="T58" s="76"/>
      <c r="U58" s="76"/>
      <c r="V58" s="76"/>
      <c r="W58" s="76"/>
      <c r="X58" s="72"/>
      <c r="Y58" s="72"/>
      <c r="Z58" s="72"/>
      <c r="AA58" s="72"/>
      <c r="AB58" s="72"/>
      <c r="AC58" s="72"/>
      <c r="AD58" s="72"/>
      <c r="AE58" s="72"/>
      <c r="AF58" s="72"/>
      <c r="AG58" s="72"/>
      <c r="AH58" s="72"/>
      <c r="AI58" s="72"/>
      <c r="AJ58" s="72"/>
      <c r="AK58" s="72"/>
      <c r="AL58" s="72"/>
      <c r="AM58" s="72"/>
      <c r="AN58" s="72"/>
      <c r="AO58" s="72"/>
      <c r="AP58" s="72"/>
      <c r="AQ58" s="72"/>
    </row>
    <row r="59" spans="1:44" ht="18" customHeight="1">
      <c r="B59" s="79" t="s">
        <v>317</v>
      </c>
      <c r="C59" s="79"/>
      <c r="D59" s="79"/>
      <c r="E59" s="79"/>
      <c r="F59" s="79"/>
      <c r="G59" s="79"/>
      <c r="H59" s="79"/>
      <c r="I59" s="79"/>
      <c r="J59" s="79"/>
      <c r="K59" s="79"/>
      <c r="L59" s="79"/>
      <c r="M59" s="79"/>
      <c r="N59" s="79"/>
      <c r="O59" s="72">
        <f>計算シート!B49</f>
        <v>0</v>
      </c>
      <c r="P59" s="76"/>
      <c r="Q59" s="76"/>
      <c r="R59" s="76"/>
      <c r="S59" s="76"/>
      <c r="T59" s="76"/>
      <c r="U59" s="76"/>
      <c r="V59" s="76"/>
      <c r="W59" s="76"/>
      <c r="X59" s="72"/>
      <c r="Y59" s="72"/>
      <c r="Z59" s="72"/>
      <c r="AA59" s="72"/>
      <c r="AB59" s="72"/>
      <c r="AC59" s="72"/>
      <c r="AD59" s="72"/>
      <c r="AE59" s="72"/>
      <c r="AF59" s="72"/>
      <c r="AG59" s="72"/>
      <c r="AH59" s="72"/>
      <c r="AI59" s="72"/>
      <c r="AJ59" s="72"/>
      <c r="AK59" s="72"/>
      <c r="AL59" s="72"/>
      <c r="AM59" s="72"/>
      <c r="AN59" s="72"/>
      <c r="AO59" s="72"/>
      <c r="AP59" s="72"/>
      <c r="AQ59" s="72"/>
    </row>
    <row r="60" spans="1:44" ht="18" customHeight="1">
      <c r="B60" s="79" t="s">
        <v>318</v>
      </c>
      <c r="C60" s="79"/>
      <c r="D60" s="79"/>
      <c r="E60" s="79"/>
      <c r="F60" s="79"/>
      <c r="G60" s="79"/>
      <c r="H60" s="79"/>
      <c r="I60" s="79"/>
      <c r="J60" s="79"/>
      <c r="K60" s="79"/>
      <c r="L60" s="79"/>
      <c r="M60" s="79"/>
      <c r="N60" s="79"/>
      <c r="O60" s="72">
        <f>計算シート!B50</f>
        <v>0</v>
      </c>
      <c r="P60" s="76"/>
      <c r="Q60" s="76"/>
      <c r="R60" s="76"/>
      <c r="S60" s="76"/>
      <c r="T60" s="76"/>
      <c r="U60" s="76"/>
      <c r="V60" s="76"/>
      <c r="W60" s="76"/>
      <c r="X60" s="72"/>
      <c r="Y60" s="72"/>
      <c r="Z60" s="72"/>
      <c r="AA60" s="72"/>
      <c r="AB60" s="72"/>
      <c r="AC60" s="72"/>
      <c r="AD60" s="72"/>
      <c r="AE60" s="72"/>
      <c r="AF60" s="72"/>
      <c r="AG60" s="72"/>
      <c r="AH60" s="72"/>
      <c r="AI60" s="72"/>
      <c r="AJ60" s="72"/>
      <c r="AK60" s="72"/>
      <c r="AL60" s="72"/>
      <c r="AM60" s="72"/>
      <c r="AN60" s="72"/>
      <c r="AO60" s="72"/>
      <c r="AP60" s="72"/>
      <c r="AQ60" s="72"/>
    </row>
    <row r="61" spans="1:44" ht="18" customHeight="1">
      <c r="B61" s="79" t="s">
        <v>319</v>
      </c>
      <c r="C61" s="79"/>
      <c r="D61" s="79"/>
      <c r="E61" s="79"/>
      <c r="F61" s="79"/>
      <c r="G61" s="79"/>
      <c r="H61" s="79"/>
      <c r="I61" s="79"/>
      <c r="J61" s="79"/>
      <c r="K61" s="79"/>
      <c r="L61" s="79"/>
      <c r="M61" s="79"/>
      <c r="N61" s="79"/>
      <c r="O61" s="72">
        <f>計算シート!B51</f>
        <v>0</v>
      </c>
      <c r="P61" s="76"/>
      <c r="Q61" s="76"/>
      <c r="R61" s="76"/>
      <c r="S61" s="76"/>
      <c r="T61" s="76"/>
      <c r="U61" s="76"/>
      <c r="V61" s="76"/>
      <c r="W61" s="76"/>
      <c r="X61" s="72"/>
      <c r="Y61" s="72"/>
      <c r="Z61" s="72"/>
      <c r="AA61" s="72"/>
      <c r="AB61" s="72"/>
      <c r="AC61" s="72"/>
      <c r="AD61" s="72"/>
      <c r="AE61" s="72"/>
      <c r="AF61" s="72"/>
      <c r="AG61" s="72"/>
      <c r="AH61" s="72"/>
      <c r="AI61" s="72"/>
      <c r="AJ61" s="72"/>
      <c r="AK61" s="72"/>
      <c r="AL61" s="72"/>
      <c r="AM61" s="72"/>
      <c r="AN61" s="72"/>
      <c r="AO61" s="72"/>
      <c r="AP61" s="72"/>
      <c r="AQ61" s="72"/>
    </row>
    <row r="62" spans="1:44" ht="18" customHeight="1">
      <c r="B62" s="79" t="s">
        <v>320</v>
      </c>
      <c r="C62" s="79"/>
      <c r="D62" s="79"/>
      <c r="E62" s="79"/>
      <c r="F62" s="79"/>
      <c r="G62" s="79"/>
      <c r="H62" s="79"/>
      <c r="I62" s="79"/>
      <c r="J62" s="79"/>
      <c r="K62" s="79"/>
      <c r="L62" s="79"/>
      <c r="M62" s="79"/>
      <c r="N62" s="79"/>
      <c r="O62" s="72">
        <f>計算シート!B52</f>
        <v>0</v>
      </c>
      <c r="P62" s="76"/>
      <c r="Q62" s="76"/>
      <c r="R62" s="76"/>
      <c r="S62" s="76"/>
      <c r="T62" s="76"/>
      <c r="U62" s="76"/>
      <c r="V62" s="76"/>
      <c r="W62" s="76"/>
      <c r="X62" s="72"/>
      <c r="Y62" s="72"/>
      <c r="Z62" s="72"/>
      <c r="AA62" s="72"/>
      <c r="AB62" s="72"/>
      <c r="AC62" s="72"/>
      <c r="AD62" s="72"/>
      <c r="AE62" s="72"/>
      <c r="AF62" s="72"/>
      <c r="AG62" s="72"/>
      <c r="AH62" s="72"/>
      <c r="AI62" s="72"/>
      <c r="AJ62" s="72"/>
      <c r="AK62" s="72"/>
      <c r="AL62" s="72"/>
      <c r="AM62" s="72"/>
      <c r="AN62" s="72"/>
      <c r="AO62" s="72"/>
      <c r="AP62" s="72"/>
      <c r="AQ62" s="72"/>
    </row>
    <row r="63" spans="1:44" ht="18" customHeight="1">
      <c r="B63" s="79" t="s">
        <v>328</v>
      </c>
      <c r="C63" s="79"/>
      <c r="D63" s="79"/>
      <c r="E63" s="79"/>
      <c r="F63" s="79"/>
      <c r="G63" s="79"/>
      <c r="H63" s="79"/>
      <c r="I63" s="79"/>
      <c r="J63" s="79"/>
      <c r="K63" s="79"/>
      <c r="L63" s="79"/>
      <c r="M63" s="79"/>
      <c r="N63" s="79"/>
      <c r="O63" s="72">
        <f>計算シート!B45</f>
        <v>0</v>
      </c>
      <c r="P63" s="76"/>
      <c r="Q63" s="76"/>
      <c r="R63" s="76"/>
      <c r="S63" s="76"/>
      <c r="T63" s="76"/>
      <c r="U63" s="76"/>
      <c r="V63" s="76"/>
      <c r="W63" s="76"/>
      <c r="X63" s="72"/>
      <c r="Y63" s="72"/>
      <c r="Z63" s="72"/>
      <c r="AA63" s="72"/>
      <c r="AB63" s="72"/>
      <c r="AC63" s="72"/>
      <c r="AD63" s="72"/>
      <c r="AE63" s="72"/>
      <c r="AF63" s="72"/>
      <c r="AG63" s="72"/>
      <c r="AH63" s="72"/>
      <c r="AI63" s="72"/>
      <c r="AJ63" s="72"/>
      <c r="AK63" s="72"/>
      <c r="AL63" s="72"/>
      <c r="AM63" s="72"/>
      <c r="AN63" s="72"/>
      <c r="AO63" s="72"/>
      <c r="AP63" s="72"/>
      <c r="AQ63" s="72"/>
    </row>
    <row r="64" spans="1:44" ht="18" customHeight="1">
      <c r="B64" s="87" t="s">
        <v>321</v>
      </c>
      <c r="C64" s="88"/>
      <c r="D64" s="88"/>
      <c r="E64" s="88"/>
      <c r="F64" s="88"/>
      <c r="G64" s="88"/>
      <c r="H64" s="88"/>
      <c r="I64" s="88"/>
      <c r="J64" s="88"/>
      <c r="K64" s="88"/>
      <c r="L64" s="88"/>
      <c r="M64" s="88"/>
      <c r="N64" s="88"/>
      <c r="O64" s="72" t="s">
        <v>329</v>
      </c>
      <c r="P64" s="76"/>
      <c r="Q64" s="76"/>
      <c r="R64" s="76"/>
      <c r="S64" s="76"/>
      <c r="T64" s="76"/>
      <c r="U64" s="76"/>
      <c r="V64" s="76"/>
      <c r="W64" s="76"/>
      <c r="X64" s="72"/>
      <c r="Y64" s="72"/>
      <c r="Z64" s="72"/>
      <c r="AA64" s="72"/>
      <c r="AB64" s="72"/>
      <c r="AC64" s="72"/>
      <c r="AD64" s="72"/>
      <c r="AE64" s="72"/>
      <c r="AF64" s="72"/>
      <c r="AG64" s="72"/>
      <c r="AH64" s="72"/>
      <c r="AI64" s="72"/>
      <c r="AJ64" s="72"/>
      <c r="AK64" s="72"/>
      <c r="AL64" s="72"/>
      <c r="AM64" s="72"/>
      <c r="AN64" s="72"/>
      <c r="AO64" s="72"/>
      <c r="AP64" s="72"/>
      <c r="AQ64" s="72"/>
    </row>
    <row r="65" spans="2:43" ht="18" customHeight="1">
      <c r="B65" s="79" t="s">
        <v>322</v>
      </c>
      <c r="C65" s="79"/>
      <c r="D65" s="79"/>
      <c r="E65" s="79"/>
      <c r="F65" s="79"/>
      <c r="G65" s="79"/>
      <c r="H65" s="79"/>
      <c r="I65" s="79"/>
      <c r="J65" s="79"/>
      <c r="K65" s="79"/>
      <c r="L65" s="79"/>
      <c r="M65" s="79"/>
      <c r="N65" s="79"/>
      <c r="O65" s="72">
        <f>計算シート!B43</f>
        <v>300000</v>
      </c>
      <c r="P65" s="76"/>
      <c r="Q65" s="76"/>
      <c r="R65" s="76"/>
      <c r="S65" s="76"/>
      <c r="T65" s="76"/>
      <c r="U65" s="76"/>
      <c r="V65" s="76"/>
      <c r="W65" s="76"/>
      <c r="X65" s="72"/>
      <c r="Y65" s="72"/>
      <c r="Z65" s="72"/>
      <c r="AA65" s="72"/>
      <c r="AB65" s="72"/>
      <c r="AC65" s="72"/>
      <c r="AD65" s="72"/>
      <c r="AE65" s="72"/>
      <c r="AF65" s="72"/>
      <c r="AG65" s="72"/>
      <c r="AH65" s="72"/>
      <c r="AI65" s="72"/>
      <c r="AJ65" s="72"/>
      <c r="AK65" s="72"/>
      <c r="AL65" s="72"/>
      <c r="AM65" s="72"/>
      <c r="AN65" s="72"/>
      <c r="AO65" s="72"/>
      <c r="AP65" s="72"/>
      <c r="AQ65" s="72"/>
    </row>
    <row r="66" spans="2:43" ht="18" customHeight="1">
      <c r="B66" s="79" t="s">
        <v>326</v>
      </c>
      <c r="C66" s="79"/>
      <c r="D66" s="79"/>
      <c r="E66" s="79"/>
      <c r="F66" s="79"/>
      <c r="G66" s="79"/>
      <c r="H66" s="79"/>
      <c r="I66" s="79"/>
      <c r="J66" s="79"/>
      <c r="K66" s="79"/>
      <c r="L66" s="79"/>
      <c r="M66" s="79"/>
      <c r="N66" s="79"/>
      <c r="O66" s="72">
        <f>計算シート!B54</f>
        <v>0</v>
      </c>
      <c r="P66" s="76"/>
      <c r="Q66" s="76"/>
      <c r="R66" s="76"/>
      <c r="S66" s="76"/>
      <c r="T66" s="76"/>
      <c r="U66" s="76"/>
      <c r="V66" s="76"/>
      <c r="W66" s="76"/>
      <c r="X66" s="72"/>
      <c r="Y66" s="72"/>
      <c r="Z66" s="72"/>
      <c r="AA66" s="72"/>
      <c r="AB66" s="72"/>
      <c r="AC66" s="72"/>
      <c r="AD66" s="72"/>
      <c r="AE66" s="72"/>
      <c r="AF66" s="72"/>
      <c r="AG66" s="72"/>
      <c r="AH66" s="72"/>
      <c r="AI66" s="72"/>
      <c r="AJ66" s="72"/>
      <c r="AK66" s="72"/>
      <c r="AL66" s="72"/>
      <c r="AM66" s="72"/>
      <c r="AN66" s="72"/>
      <c r="AO66" s="72"/>
      <c r="AP66" s="72"/>
      <c r="AQ66" s="72"/>
    </row>
    <row r="67" spans="2:43" ht="18" customHeight="1">
      <c r="B67" s="79" t="s">
        <v>327</v>
      </c>
      <c r="C67" s="79"/>
      <c r="D67" s="79"/>
      <c r="E67" s="79"/>
      <c r="F67" s="79"/>
      <c r="G67" s="79"/>
      <c r="H67" s="79"/>
      <c r="I67" s="79"/>
      <c r="J67" s="79"/>
      <c r="K67" s="79"/>
      <c r="L67" s="79"/>
      <c r="M67" s="79"/>
      <c r="N67" s="79"/>
      <c r="O67" s="72">
        <f>計算シート!B53</f>
        <v>0</v>
      </c>
      <c r="P67" s="76"/>
      <c r="Q67" s="76"/>
      <c r="R67" s="76"/>
      <c r="S67" s="76"/>
      <c r="T67" s="76"/>
      <c r="U67" s="76"/>
      <c r="V67" s="76"/>
      <c r="W67" s="76"/>
      <c r="X67" s="72"/>
      <c r="Y67" s="72"/>
      <c r="Z67" s="72"/>
      <c r="AA67" s="72"/>
      <c r="AB67" s="72"/>
      <c r="AC67" s="72"/>
      <c r="AD67" s="72"/>
      <c r="AE67" s="72"/>
      <c r="AF67" s="72"/>
      <c r="AG67" s="72"/>
      <c r="AH67" s="72"/>
      <c r="AI67" s="72"/>
      <c r="AJ67" s="72"/>
      <c r="AK67" s="72"/>
      <c r="AL67" s="72"/>
      <c r="AM67" s="72"/>
      <c r="AN67" s="72"/>
      <c r="AO67" s="72"/>
      <c r="AP67" s="72"/>
      <c r="AQ67" s="72"/>
    </row>
    <row r="68" spans="2:43" ht="18" customHeight="1">
      <c r="B68" s="89" t="s">
        <v>330</v>
      </c>
      <c r="C68" s="89"/>
      <c r="D68" s="89"/>
      <c r="E68" s="89"/>
      <c r="F68" s="89"/>
      <c r="G68" s="89"/>
      <c r="H68" s="89"/>
      <c r="I68" s="89"/>
      <c r="J68" s="89"/>
      <c r="K68" s="89"/>
      <c r="L68" s="89"/>
      <c r="M68" s="89"/>
      <c r="N68" s="89"/>
      <c r="O68" s="75">
        <f>計算シート!B55</f>
        <v>0</v>
      </c>
      <c r="P68" s="77"/>
      <c r="Q68" s="77"/>
      <c r="R68" s="77"/>
      <c r="S68" s="77"/>
      <c r="T68" s="77"/>
      <c r="U68" s="77"/>
      <c r="V68" s="77"/>
      <c r="W68" s="77"/>
      <c r="X68" s="75"/>
      <c r="Y68" s="75"/>
      <c r="Z68" s="75"/>
      <c r="AA68" s="75"/>
      <c r="AB68" s="75"/>
      <c r="AC68" s="75"/>
      <c r="AD68" s="75"/>
      <c r="AE68" s="75"/>
      <c r="AF68" s="75"/>
      <c r="AG68" s="75"/>
      <c r="AH68" s="75"/>
      <c r="AI68" s="75"/>
      <c r="AJ68" s="75"/>
      <c r="AK68" s="75"/>
      <c r="AL68" s="75"/>
      <c r="AM68" s="75"/>
      <c r="AN68" s="75"/>
      <c r="AO68" s="75"/>
      <c r="AP68" s="75"/>
      <c r="AQ68" s="75"/>
    </row>
    <row r="69" spans="2:43" ht="18" customHeight="1">
      <c r="B69" s="89" t="s">
        <v>331</v>
      </c>
      <c r="C69" s="89"/>
      <c r="D69" s="89"/>
      <c r="E69" s="89"/>
      <c r="F69" s="89"/>
      <c r="G69" s="89"/>
      <c r="H69" s="89"/>
      <c r="I69" s="89"/>
      <c r="J69" s="89"/>
      <c r="K69" s="89"/>
      <c r="L69" s="89"/>
      <c r="M69" s="89"/>
      <c r="N69" s="89"/>
      <c r="O69" s="75">
        <f>計算シート!B56</f>
        <v>0</v>
      </c>
      <c r="P69" s="77"/>
      <c r="Q69" s="77"/>
      <c r="R69" s="77"/>
      <c r="S69" s="77"/>
      <c r="T69" s="77"/>
      <c r="U69" s="77"/>
      <c r="V69" s="77"/>
      <c r="W69" s="77"/>
      <c r="X69" s="75"/>
      <c r="Y69" s="75"/>
      <c r="Z69" s="75"/>
      <c r="AA69" s="75"/>
      <c r="AB69" s="75"/>
      <c r="AC69" s="75"/>
      <c r="AD69" s="75"/>
      <c r="AE69" s="75"/>
      <c r="AF69" s="75"/>
      <c r="AG69" s="75"/>
      <c r="AH69" s="75"/>
      <c r="AI69" s="75"/>
      <c r="AJ69" s="75"/>
      <c r="AK69" s="75"/>
      <c r="AL69" s="75"/>
      <c r="AM69" s="75"/>
      <c r="AN69" s="75"/>
      <c r="AO69" s="75"/>
      <c r="AP69" s="75"/>
      <c r="AQ69" s="75"/>
    </row>
    <row r="70" spans="2:43" ht="18" customHeight="1">
      <c r="B70" s="89" t="s">
        <v>332</v>
      </c>
      <c r="C70" s="89"/>
      <c r="D70" s="89"/>
      <c r="E70" s="89"/>
      <c r="F70" s="89"/>
      <c r="G70" s="89"/>
      <c r="H70" s="89"/>
      <c r="I70" s="89"/>
      <c r="J70" s="89"/>
      <c r="K70" s="89"/>
      <c r="L70" s="89"/>
      <c r="M70" s="89"/>
      <c r="N70" s="89"/>
      <c r="O70" s="75">
        <f>計算シート!B57</f>
        <v>0</v>
      </c>
      <c r="P70" s="77"/>
      <c r="Q70" s="77"/>
      <c r="R70" s="77"/>
      <c r="S70" s="77"/>
      <c r="T70" s="77"/>
      <c r="U70" s="77"/>
      <c r="V70" s="77"/>
      <c r="W70" s="77"/>
      <c r="X70" s="75"/>
      <c r="Y70" s="75"/>
      <c r="Z70" s="75"/>
      <c r="AA70" s="75"/>
      <c r="AB70" s="75"/>
      <c r="AC70" s="75"/>
      <c r="AD70" s="75"/>
      <c r="AE70" s="75"/>
      <c r="AF70" s="75"/>
      <c r="AG70" s="75"/>
      <c r="AH70" s="75"/>
      <c r="AI70" s="75"/>
      <c r="AJ70" s="75"/>
      <c r="AK70" s="75"/>
      <c r="AL70" s="75"/>
      <c r="AM70" s="75"/>
      <c r="AN70" s="75"/>
      <c r="AO70" s="75"/>
      <c r="AP70" s="75"/>
      <c r="AQ70" s="75"/>
    </row>
    <row r="71" spans="2:43" ht="18" customHeight="1">
      <c r="B71" s="89" t="s">
        <v>333</v>
      </c>
      <c r="C71" s="89"/>
      <c r="D71" s="89"/>
      <c r="E71" s="89"/>
      <c r="F71" s="89"/>
      <c r="G71" s="89"/>
      <c r="H71" s="89"/>
      <c r="I71" s="89"/>
      <c r="J71" s="89"/>
      <c r="K71" s="89"/>
      <c r="L71" s="89"/>
      <c r="M71" s="89"/>
      <c r="N71" s="89"/>
      <c r="O71" s="75">
        <f>計算シート!B58</f>
        <v>0</v>
      </c>
      <c r="P71" s="77"/>
      <c r="Q71" s="77"/>
      <c r="R71" s="77"/>
      <c r="S71" s="77"/>
      <c r="T71" s="77"/>
      <c r="U71" s="77"/>
      <c r="V71" s="77"/>
      <c r="W71" s="77"/>
      <c r="X71" s="75"/>
      <c r="Y71" s="75"/>
      <c r="Z71" s="75"/>
      <c r="AA71" s="75"/>
      <c r="AB71" s="75"/>
      <c r="AC71" s="75"/>
      <c r="AD71" s="75"/>
      <c r="AE71" s="75"/>
      <c r="AF71" s="75"/>
      <c r="AG71" s="75"/>
      <c r="AH71" s="75"/>
      <c r="AI71" s="75"/>
      <c r="AJ71" s="75"/>
      <c r="AK71" s="75"/>
      <c r="AL71" s="75"/>
      <c r="AM71" s="75"/>
      <c r="AN71" s="75"/>
      <c r="AO71" s="75"/>
      <c r="AP71" s="75"/>
      <c r="AQ71" s="75"/>
    </row>
    <row r="72" spans="2:43" ht="18" customHeight="1" thickBot="1">
      <c r="B72" s="79" t="s">
        <v>323</v>
      </c>
      <c r="C72" s="79"/>
      <c r="D72" s="79"/>
      <c r="E72" s="79"/>
      <c r="F72" s="79"/>
      <c r="G72" s="79"/>
      <c r="H72" s="79"/>
      <c r="I72" s="79"/>
      <c r="J72" s="79"/>
      <c r="K72" s="79"/>
      <c r="L72" s="79"/>
      <c r="M72" s="79"/>
      <c r="N72" s="79"/>
      <c r="O72" s="72">
        <f>計算シート!B59</f>
        <v>430000</v>
      </c>
      <c r="P72" s="76"/>
      <c r="Q72" s="76"/>
      <c r="R72" s="76"/>
      <c r="S72" s="76"/>
      <c r="T72" s="76"/>
      <c r="U72" s="76"/>
      <c r="V72" s="76"/>
      <c r="W72" s="76"/>
      <c r="X72" s="72"/>
      <c r="Y72" s="72"/>
      <c r="Z72" s="72"/>
      <c r="AA72" s="72"/>
      <c r="AB72" s="72"/>
      <c r="AC72" s="72"/>
      <c r="AD72" s="72"/>
      <c r="AE72" s="72"/>
      <c r="AF72" s="72"/>
      <c r="AG72" s="72"/>
      <c r="AH72" s="72"/>
      <c r="AI72" s="72"/>
      <c r="AJ72" s="72"/>
      <c r="AK72" s="72"/>
      <c r="AL72" s="72"/>
      <c r="AM72" s="72"/>
      <c r="AN72" s="72"/>
      <c r="AO72" s="72"/>
      <c r="AP72" s="72"/>
      <c r="AQ72" s="72"/>
    </row>
    <row r="73" spans="2:43" ht="18" customHeight="1" thickTop="1">
      <c r="B73" s="90" t="s">
        <v>324</v>
      </c>
      <c r="C73" s="90"/>
      <c r="D73" s="90"/>
      <c r="E73" s="90"/>
      <c r="F73" s="90"/>
      <c r="G73" s="90"/>
      <c r="H73" s="90"/>
      <c r="I73" s="90"/>
      <c r="J73" s="90"/>
      <c r="K73" s="90"/>
      <c r="L73" s="90"/>
      <c r="M73" s="90"/>
      <c r="N73" s="90"/>
      <c r="O73" s="73">
        <f>計算シート!B60</f>
        <v>730000</v>
      </c>
      <c r="P73" s="74"/>
      <c r="Q73" s="74"/>
      <c r="R73" s="74"/>
      <c r="S73" s="74"/>
      <c r="T73" s="74"/>
      <c r="U73" s="74"/>
      <c r="V73" s="74"/>
      <c r="W73" s="74"/>
      <c r="X73" s="73"/>
      <c r="Y73" s="73"/>
      <c r="Z73" s="73"/>
      <c r="AA73" s="73"/>
      <c r="AB73" s="73"/>
      <c r="AC73" s="73"/>
      <c r="AD73" s="73"/>
      <c r="AE73" s="73"/>
      <c r="AF73" s="73"/>
      <c r="AG73" s="73"/>
      <c r="AH73" s="73"/>
      <c r="AI73" s="73"/>
      <c r="AJ73" s="73"/>
      <c r="AK73" s="73"/>
      <c r="AL73" s="73"/>
      <c r="AM73" s="73"/>
      <c r="AN73" s="73"/>
      <c r="AO73" s="73"/>
      <c r="AP73" s="73"/>
      <c r="AQ73" s="73"/>
    </row>
  </sheetData>
  <dataConsolidate/>
  <mergeCells count="167">
    <mergeCell ref="K32:L32"/>
    <mergeCell ref="M32:W32"/>
    <mergeCell ref="X32:Y32"/>
    <mergeCell ref="Z32:AQ32"/>
    <mergeCell ref="K30:S30"/>
    <mergeCell ref="T30:Y30"/>
    <mergeCell ref="AL30:AQ30"/>
    <mergeCell ref="AH30:AK30"/>
    <mergeCell ref="Z30:AG30"/>
    <mergeCell ref="K29:S29"/>
    <mergeCell ref="T29:Y29"/>
    <mergeCell ref="AL29:AQ29"/>
    <mergeCell ref="AH29:AK29"/>
    <mergeCell ref="Z29:AG29"/>
    <mergeCell ref="K28:S28"/>
    <mergeCell ref="T28:Y28"/>
    <mergeCell ref="AL28:AQ28"/>
    <mergeCell ref="AH28:AK28"/>
    <mergeCell ref="Z28:AG28"/>
    <mergeCell ref="T27:Y27"/>
    <mergeCell ref="AL27:AQ27"/>
    <mergeCell ref="AH27:AK27"/>
    <mergeCell ref="Z27:AG27"/>
    <mergeCell ref="K26:S26"/>
    <mergeCell ref="T26:Y26"/>
    <mergeCell ref="AL26:AQ26"/>
    <mergeCell ref="AH26:AK26"/>
    <mergeCell ref="Z26:AG26"/>
    <mergeCell ref="K27:S27"/>
    <mergeCell ref="A1:I1"/>
    <mergeCell ref="W1:AE1"/>
    <mergeCell ref="AF1:AR1"/>
    <mergeCell ref="W2:AE2"/>
    <mergeCell ref="AF2:AR2"/>
    <mergeCell ref="A2:D2"/>
    <mergeCell ref="E2:G2"/>
    <mergeCell ref="H2:I2"/>
    <mergeCell ref="C4:AR4"/>
    <mergeCell ref="A10:AR10"/>
    <mergeCell ref="B13:AR13"/>
    <mergeCell ref="B14:AR15"/>
    <mergeCell ref="W17:AC17"/>
    <mergeCell ref="AD17:AH17"/>
    <mergeCell ref="AI17:AJ17"/>
    <mergeCell ref="AK17:AL17"/>
    <mergeCell ref="AM17:AN17"/>
    <mergeCell ref="K25:S25"/>
    <mergeCell ref="T25:Y25"/>
    <mergeCell ref="AL25:AQ25"/>
    <mergeCell ref="AH25:AK25"/>
    <mergeCell ref="Z25:AG25"/>
    <mergeCell ref="K24:S24"/>
    <mergeCell ref="T24:Y24"/>
    <mergeCell ref="AL24:AQ24"/>
    <mergeCell ref="AH24:AK24"/>
    <mergeCell ref="Z24:AG24"/>
    <mergeCell ref="L42:Q42"/>
    <mergeCell ref="R42:V42"/>
    <mergeCell ref="L40:Q40"/>
    <mergeCell ref="R40:V40"/>
    <mergeCell ref="AO17:AP17"/>
    <mergeCell ref="A19:I33"/>
    <mergeCell ref="AQ17:AR17"/>
    <mergeCell ref="A18:I18"/>
    <mergeCell ref="J18:M18"/>
    <mergeCell ref="N18:S18"/>
    <mergeCell ref="T18:V18"/>
    <mergeCell ref="W18:Y18"/>
    <mergeCell ref="Z18:AB18"/>
    <mergeCell ref="AC18:AD18"/>
    <mergeCell ref="K21:R21"/>
    <mergeCell ref="S21:AR21"/>
    <mergeCell ref="J19:AJ19"/>
    <mergeCell ref="AK19:AR19"/>
    <mergeCell ref="J20:AR20"/>
    <mergeCell ref="AL23:AQ23"/>
    <mergeCell ref="T23:Y23"/>
    <mergeCell ref="K23:S23"/>
    <mergeCell ref="Z23:AG23"/>
    <mergeCell ref="AH23:AK23"/>
    <mergeCell ref="B58:N58"/>
    <mergeCell ref="C46:U47"/>
    <mergeCell ref="V46:AC46"/>
    <mergeCell ref="AD46:AM46"/>
    <mergeCell ref="V47:AC47"/>
    <mergeCell ref="AD47:AM47"/>
    <mergeCell ref="AU43:AV43"/>
    <mergeCell ref="Z39:AE39"/>
    <mergeCell ref="AF39:AJ39"/>
    <mergeCell ref="L43:Q43"/>
    <mergeCell ref="R43:V43"/>
    <mergeCell ref="Z40:AE40"/>
    <mergeCell ref="AF40:AJ40"/>
    <mergeCell ref="L41:Q41"/>
    <mergeCell ref="R41:V41"/>
    <mergeCell ref="Z43:AE43"/>
    <mergeCell ref="AF43:AJ43"/>
    <mergeCell ref="A34:I44"/>
    <mergeCell ref="K34:R34"/>
    <mergeCell ref="S34:AR34"/>
    <mergeCell ref="L39:Q39"/>
    <mergeCell ref="R39:V39"/>
    <mergeCell ref="K36:U36"/>
    <mergeCell ref="V36:Z36"/>
    <mergeCell ref="B59:N59"/>
    <mergeCell ref="B60:N60"/>
    <mergeCell ref="B61:N61"/>
    <mergeCell ref="B62:N62"/>
    <mergeCell ref="B64:N64"/>
    <mergeCell ref="B65:N65"/>
    <mergeCell ref="B72:N72"/>
    <mergeCell ref="B69:N69"/>
    <mergeCell ref="B73:N73"/>
    <mergeCell ref="B63:N63"/>
    <mergeCell ref="B70:N70"/>
    <mergeCell ref="B71:N71"/>
    <mergeCell ref="B68:N68"/>
    <mergeCell ref="B66:N66"/>
    <mergeCell ref="B67:N67"/>
    <mergeCell ref="O59:W59"/>
    <mergeCell ref="O60:W60"/>
    <mergeCell ref="O61:W61"/>
    <mergeCell ref="O62:W62"/>
    <mergeCell ref="O64:W64"/>
    <mergeCell ref="O65:W65"/>
    <mergeCell ref="O72:W72"/>
    <mergeCell ref="O69:W69"/>
    <mergeCell ref="A51:AR51"/>
    <mergeCell ref="O53:W53"/>
    <mergeCell ref="O54:W54"/>
    <mergeCell ref="O55:W55"/>
    <mergeCell ref="O56:W56"/>
    <mergeCell ref="O57:W57"/>
    <mergeCell ref="X54:AQ54"/>
    <mergeCell ref="X55:AQ55"/>
    <mergeCell ref="X56:AQ56"/>
    <mergeCell ref="X57:AQ57"/>
    <mergeCell ref="B53:N53"/>
    <mergeCell ref="B54:N54"/>
    <mergeCell ref="B55:N55"/>
    <mergeCell ref="B56:N56"/>
    <mergeCell ref="B57:N57"/>
    <mergeCell ref="X53:AQ53"/>
    <mergeCell ref="X58:AQ58"/>
    <mergeCell ref="X59:AQ59"/>
    <mergeCell ref="X60:AQ60"/>
    <mergeCell ref="X61:AQ61"/>
    <mergeCell ref="X62:AQ62"/>
    <mergeCell ref="X64:AQ64"/>
    <mergeCell ref="X65:AQ65"/>
    <mergeCell ref="X72:AQ72"/>
    <mergeCell ref="O73:W73"/>
    <mergeCell ref="X69:AQ69"/>
    <mergeCell ref="X73:AQ73"/>
    <mergeCell ref="O63:W63"/>
    <mergeCell ref="X63:AQ63"/>
    <mergeCell ref="O70:W70"/>
    <mergeCell ref="X70:AQ70"/>
    <mergeCell ref="O71:W71"/>
    <mergeCell ref="X71:AQ71"/>
    <mergeCell ref="O68:W68"/>
    <mergeCell ref="X68:AQ68"/>
    <mergeCell ref="O66:W66"/>
    <mergeCell ref="X66:AQ66"/>
    <mergeCell ref="O67:W67"/>
    <mergeCell ref="X67:AQ67"/>
    <mergeCell ref="O58:W58"/>
  </mergeCells>
  <phoneticPr fontId="3"/>
  <conditionalFormatting sqref="N18">
    <cfRule type="expression" dxfId="35" priority="56">
      <formula>N18=""</formula>
    </cfRule>
  </conditionalFormatting>
  <conditionalFormatting sqref="T24">
    <cfRule type="expression" dxfId="34" priority="36">
      <formula>T24=""</formula>
    </cfRule>
    <cfRule type="expression" dxfId="33" priority="35">
      <formula>K24=""</formula>
    </cfRule>
  </conditionalFormatting>
  <conditionalFormatting sqref="T25">
    <cfRule type="expression" dxfId="32" priority="26">
      <formula>$T$25=""</formula>
    </cfRule>
  </conditionalFormatting>
  <conditionalFormatting sqref="T26">
    <cfRule type="expression" dxfId="31" priority="20">
      <formula>$T$26=""</formula>
    </cfRule>
  </conditionalFormatting>
  <conditionalFormatting sqref="T28">
    <cfRule type="expression" dxfId="30" priority="15">
      <formula>$T$28=""</formula>
    </cfRule>
  </conditionalFormatting>
  <conditionalFormatting sqref="T29">
    <cfRule type="expression" dxfId="29" priority="10">
      <formula>$T$29=""</formula>
    </cfRule>
  </conditionalFormatting>
  <conditionalFormatting sqref="T30">
    <cfRule type="expression" dxfId="28" priority="5">
      <formula>$T$30=""</formula>
    </cfRule>
  </conditionalFormatting>
  <conditionalFormatting sqref="T25:Y25 AH25:AQ25">
    <cfRule type="expression" dxfId="27" priority="21">
      <formula>$K$25=""</formula>
    </cfRule>
  </conditionalFormatting>
  <conditionalFormatting sqref="T26:Y26 AH26:AQ26">
    <cfRule type="expression" dxfId="26" priority="16">
      <formula>$K$26=""</formula>
    </cfRule>
  </conditionalFormatting>
  <conditionalFormatting sqref="T28:Y28 AH28:AQ28">
    <cfRule type="expression" dxfId="25" priority="11">
      <formula>$K$28=""</formula>
    </cfRule>
  </conditionalFormatting>
  <conditionalFormatting sqref="T29:Y29 AH29:AQ29">
    <cfRule type="expression" dxfId="24" priority="6">
      <formula>$K$29=""</formula>
    </cfRule>
  </conditionalFormatting>
  <conditionalFormatting sqref="T30:Y30 AH30:AQ30">
    <cfRule type="expression" dxfId="23" priority="1">
      <formula>$K$30=""</formula>
    </cfRule>
  </conditionalFormatting>
  <conditionalFormatting sqref="W18">
    <cfRule type="expression" dxfId="22" priority="55">
      <formula>W18=""</formula>
    </cfRule>
  </conditionalFormatting>
  <conditionalFormatting sqref="Z24:Z30">
    <cfRule type="expression" dxfId="21" priority="33">
      <formula>K24=""</formula>
    </cfRule>
    <cfRule type="expression" dxfId="20" priority="34">
      <formula>Z24=""</formula>
    </cfRule>
  </conditionalFormatting>
  <conditionalFormatting sqref="AC18:AD18">
    <cfRule type="expression" dxfId="19" priority="48">
      <formula>AC18=""</formula>
    </cfRule>
  </conditionalFormatting>
  <conditionalFormatting sqref="AD17:AH17">
    <cfRule type="expression" dxfId="18" priority="54">
      <formula>AD17=""</formula>
    </cfRule>
  </conditionalFormatting>
  <conditionalFormatting sqref="AF43:AJ43">
    <cfRule type="expression" dxfId="17" priority="49">
      <formula>AF43="▼プルダウンで選択"</formula>
    </cfRule>
  </conditionalFormatting>
  <conditionalFormatting sqref="AH24">
    <cfRule type="expression" dxfId="16" priority="31">
      <formula>K24=""</formula>
    </cfRule>
    <cfRule type="expression" dxfId="15" priority="32">
      <formula>AH24=""</formula>
    </cfRule>
  </conditionalFormatting>
  <conditionalFormatting sqref="AH25">
    <cfRule type="expression" dxfId="14" priority="23">
      <formula>$AH$25=""</formula>
    </cfRule>
  </conditionalFormatting>
  <conditionalFormatting sqref="AH26">
    <cfRule type="expression" dxfId="13" priority="18">
      <formula>$AH$26=""</formula>
    </cfRule>
  </conditionalFormatting>
  <conditionalFormatting sqref="AH28">
    <cfRule type="expression" dxfId="12" priority="13">
      <formula>$AH$28=""</formula>
    </cfRule>
  </conditionalFormatting>
  <conditionalFormatting sqref="AH29">
    <cfRule type="expression" dxfId="11" priority="8">
      <formula>$AH$29=""</formula>
    </cfRule>
  </conditionalFormatting>
  <conditionalFormatting sqref="AH30">
    <cfRule type="expression" dxfId="10" priority="3">
      <formula>$AH$30=""</formula>
    </cfRule>
  </conditionalFormatting>
  <conditionalFormatting sqref="AK17:AL17">
    <cfRule type="expression" dxfId="9" priority="53">
      <formula>AK17=""</formula>
    </cfRule>
  </conditionalFormatting>
  <conditionalFormatting sqref="AK19:AR19">
    <cfRule type="expression" dxfId="8" priority="28">
      <formula>AK19=""</formula>
    </cfRule>
  </conditionalFormatting>
  <conditionalFormatting sqref="AL24">
    <cfRule type="expression" dxfId="7" priority="29">
      <formula>K24=""</formula>
    </cfRule>
    <cfRule type="expression" dxfId="6" priority="30">
      <formula>AL24=""</formula>
    </cfRule>
  </conditionalFormatting>
  <conditionalFormatting sqref="AL25">
    <cfRule type="expression" dxfId="5" priority="22">
      <formula>$AL$25=""</formula>
    </cfRule>
  </conditionalFormatting>
  <conditionalFormatting sqref="AL26">
    <cfRule type="expression" dxfId="4" priority="17">
      <formula>$AL$26=""</formula>
    </cfRule>
  </conditionalFormatting>
  <conditionalFormatting sqref="AL28">
    <cfRule type="expression" dxfId="3" priority="12">
      <formula>$AL$28=""</formula>
    </cfRule>
  </conditionalFormatting>
  <conditionalFormatting sqref="AL29">
    <cfRule type="expression" dxfId="2" priority="7">
      <formula>$AL$29=""</formula>
    </cfRule>
  </conditionalFormatting>
  <conditionalFormatting sqref="AL30">
    <cfRule type="expression" dxfId="1" priority="2">
      <formula>$AL$30=""</formula>
    </cfRule>
  </conditionalFormatting>
  <conditionalFormatting sqref="AO17:AP17">
    <cfRule type="expression" dxfId="0" priority="52">
      <formula>AO17=""</formula>
    </cfRule>
  </conditionalFormatting>
  <dataValidations count="13">
    <dataValidation type="whole" operator="greaterThanOrEqual" allowBlank="1" showInputMessage="1" showErrorMessage="1" sqref="AC18:AD18 V36:Z36 AF39:AJ40 R39:V43" xr:uid="{3BE2B132-2F7A-46C9-8351-05DD4757B619}">
      <formula1>0</formula1>
    </dataValidation>
    <dataValidation type="whole" operator="greaterThanOrEqual" allowBlank="1" showInputMessage="1" showErrorMessage="1" sqref="AD17:AH17" xr:uid="{3A7F24C4-B25D-4E40-AB8E-727D609FFBA8}">
      <formula1>2022</formula1>
    </dataValidation>
    <dataValidation type="whole" allowBlank="1" showInputMessage="1" showErrorMessage="1" sqref="AK17:AL17" xr:uid="{D21D68C9-01A1-429B-9B47-34AF05662E81}">
      <formula1>1</formula1>
      <formula2>12</formula2>
    </dataValidation>
    <dataValidation type="whole" allowBlank="1" showInputMessage="1" showErrorMessage="1" sqref="AO17:AP17" xr:uid="{05CD7AA4-1294-4751-939A-727C8E959D41}">
      <formula1>1</formula1>
      <formula2>31</formula2>
    </dataValidation>
    <dataValidation type="list" allowBlank="1" showInputMessage="1" showErrorMessage="1" sqref="AF43:AJ43" xr:uid="{461DC21A-272F-4338-A76C-E7E61B080384}">
      <formula1>"▼プルダウンで選択,特別障がい者,障がい者,該当なし"</formula1>
    </dataValidation>
    <dataValidation type="date" operator="greaterThan" allowBlank="1" showInputMessage="1" showErrorMessage="1" sqref="AL18:AR18" xr:uid="{B4F038E4-43F7-4316-BB7C-CB509A0CCCAE}">
      <formula1>1</formula1>
    </dataValidation>
    <dataValidation type="list" allowBlank="1" showInputMessage="1" showErrorMessage="1" sqref="AK19:AR19" xr:uid="{6349FEDE-2DA6-4FD7-BF54-0B3F406D8EB4}">
      <formula1>"はい,いいえ"</formula1>
    </dataValidation>
    <dataValidation type="date" operator="greaterThanOrEqual" allowBlank="1" showInputMessage="1" showErrorMessage="1" sqref="T24:Y30" xr:uid="{903E20F9-56B0-445F-AB6F-E74D6C868915}">
      <formula1>1</formula1>
    </dataValidation>
    <dataValidation type="list" allowBlank="1" showInputMessage="1" showErrorMessage="1" sqref="AL24:AQ30" xr:uid="{7548CEB9-E3C9-47B8-859B-673A2C47AFDC}">
      <formula1>"該当しない,障がい者,特別障がい者"</formula1>
    </dataValidation>
    <dataValidation type="list" allowBlank="1" showInputMessage="1" showErrorMessage="1" sqref="H2:I2" xr:uid="{20EDB3C9-4E09-4511-9B31-A630CA17A53C}">
      <formula1>"前期,後期"</formula1>
    </dataValidation>
    <dataValidation type="list" allowBlank="1" showInputMessage="1" showErrorMessage="1" sqref="AH24:AH30" xr:uid="{F11E0BFC-3650-414D-9465-C7510033AC5F}">
      <formula1>"同居,別居"</formula1>
    </dataValidation>
    <dataValidation type="list" allowBlank="1" showInputMessage="1" showErrorMessage="1" sqref="Z24:AG30" xr:uid="{E43D9F55-2DCD-41DF-ADAB-CB5E09BCC7BE}">
      <formula1>"子（学生本人やその兄弟姉妹）,父（学生の祖父）,母（学生の祖母）,その他"</formula1>
    </dataValidation>
    <dataValidation type="list" allowBlank="1" showInputMessage="1" showErrorMessage="1" sqref="W18:Y18" xr:uid="{D56C56B1-6D40-480F-A04D-FE9519CCE30C}">
      <formula1>"父,母,その他"</formula1>
    </dataValidation>
  </dataValidations>
  <pageMargins left="0.31496062992125984" right="0.31496062992125984" top="0.35433070866141736" bottom="0.35433070866141736"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7AC1E-470C-4183-A197-E473E885FEAB}">
  <sheetPr codeName="Sheet5"/>
  <dimension ref="A1:I60"/>
  <sheetViews>
    <sheetView topLeftCell="A4" workbookViewId="0">
      <selection activeCell="K33" sqref="K33"/>
    </sheetView>
  </sheetViews>
  <sheetFormatPr defaultRowHeight="18.75"/>
  <cols>
    <col min="1" max="1" width="24.5" customWidth="1"/>
    <col min="2" max="2" width="14.875" customWidth="1"/>
    <col min="7" max="7" width="15.625" bestFit="1" customWidth="1"/>
  </cols>
  <sheetData>
    <row r="1" spans="1:3">
      <c r="A1" s="6" t="s">
        <v>278</v>
      </c>
      <c r="B1" s="11" t="s">
        <v>277</v>
      </c>
    </row>
    <row r="2" spans="1:3">
      <c r="A2" s="10" t="s">
        <v>2</v>
      </c>
      <c r="B2" s="6" t="e">
        <f>#REF!</f>
        <v>#REF!</v>
      </c>
      <c r="C2" s="42" t="s">
        <v>275</v>
      </c>
    </row>
    <row r="3" spans="1:3">
      <c r="A3" s="10" t="s">
        <v>3</v>
      </c>
      <c r="B3" s="39" t="e">
        <f>#REF!</f>
        <v>#REF!</v>
      </c>
    </row>
    <row r="4" spans="1:3">
      <c r="A4" s="10" t="s">
        <v>4</v>
      </c>
      <c r="B4" s="40" t="e">
        <f>IF(B3&lt;'LIST(所得区分)'!$B$15,'LIST(給与所得)'!$B$2,IF(B3&lt;'LIST(所得区分)'!$B$16,B3-550000,IF(B3&lt;'LIST(所得区分)'!$B$17,'LIST(給与所得)'!$B$4,IF(B3&lt;'LIST(所得区分)'!$B$18,'LIST(給与所得)'!$B$5,IF(B3&lt;'LIST(所得区分)'!$B$19,'LIST(給与所得)'!$B$6,IF(B3&lt;'LIST(所得区分)'!$B$20,'LIST(給与所得)'!$B$7,IF(B3&lt;'LIST(所得区分)'!$B$21,ROUNDDOWN(B3/4,-3)*4*0.6+100000,IF(B3&lt;'LIST(所得区分)'!$B$22,ROUNDDOWN(B3/4,-3)*4*0.7-80000,IF(B3&lt;'LIST(所得区分)'!$B$23,ROUNDDOWN(B3/4,-3)*4*0.8-440000,IF(B3&lt;'LIST(所得区分)'!$B$24,B3*0.9-1100000,B3-1950000))))))))))</f>
        <v>#REF!</v>
      </c>
    </row>
    <row r="5" spans="1:3">
      <c r="A5" s="10" t="s">
        <v>5</v>
      </c>
      <c r="B5" s="39" t="e">
        <f>#REF!</f>
        <v>#REF!</v>
      </c>
    </row>
    <row r="6" spans="1:3">
      <c r="A6" s="10" t="s">
        <v>6</v>
      </c>
      <c r="B6" s="40" t="e">
        <f>IF(IF(B2&lt;'LIST(給与所得)'!$B$13,IF(B5&lt;='LIST(給与所得)'!$B$18,B5-600000,IF(B5&lt;='LIST(給与所得)'!$B$19,B5*0.75-275000,IF(B5&lt;='LIST(給与所得)'!$B$20,B5*0.85-685000,IF(B5&lt;='LIST(給与所得)'!$B$21,B5*0.95-1455000,B5-1955000)))),IF(B5&lt;='LIST(給与所得)'!$B$14,B5-1100000,IF(B5&lt;='LIST(給与所得)'!$B$15,B5*0.75-275000,IF(B5&lt;='LIST(給与所得)'!$B$16,B5*0.85-685000,IF(B5&lt;='LIST(給与所得)'!$B$17,B5*0.95-1455000,B5-1955000)))))&lt;0,0,IF(B2&lt;'LIST(給与所得)'!$B$13,IF(B5&lt;='LIST(給与所得)'!$B$18,B5-600000,IF(B5&lt;='LIST(給与所得)'!$B$19,B5*0.75-275000,IF(B5&lt;='LIST(給与所得)'!$B$20,B5*0.85-685000,IF(B5&lt;='LIST(給与所得)'!$B$21,B5*0.95-1455000,B5-1955000)))),IF(B5&lt;='LIST(給与所得)'!$B$14,B5-1100000,IF(B5&lt;='LIST(給与所得)'!$B$15,B5*0.75-275000,IF(B5&lt;='LIST(給与所得)'!$B$16,B5*0.85-685000,IF(B5&lt;='LIST(給与所得)'!$B$17,B5*0.95-1455000,B5-1955000))))))</f>
        <v>#REF!</v>
      </c>
    </row>
    <row r="7" spans="1:3" ht="19.5" thickBot="1">
      <c r="A7" s="12" t="s">
        <v>7</v>
      </c>
      <c r="B7" s="47" t="e">
        <f>#REF!</f>
        <v>#REF!</v>
      </c>
    </row>
    <row r="8" spans="1:3" ht="19.5" thickBot="1">
      <c r="A8" s="14" t="s">
        <v>8</v>
      </c>
      <c r="B8" s="45" t="e">
        <f>IF(B4+B6+B7&lt;0,0,B4+B6+B7)</f>
        <v>#REF!</v>
      </c>
    </row>
    <row r="9" spans="1:3">
      <c r="A9" s="13" t="s">
        <v>264</v>
      </c>
      <c r="B9" s="44" t="e">
        <f>IF(#REF!="一般(配偶者69歳以下)",'LIST(人的控除)'!$B$5,IF(#REF!="老人(配偶者70歳以上)",'LIST(人的控除)'!$B$8,0))</f>
        <v>#REF!</v>
      </c>
      <c r="C9" s="42" t="s">
        <v>274</v>
      </c>
    </row>
    <row r="10" spans="1:3">
      <c r="A10" s="10" t="s">
        <v>265</v>
      </c>
      <c r="B10" s="40" t="e">
        <f>#REF!</f>
        <v>#REF!</v>
      </c>
      <c r="C10" s="42"/>
    </row>
    <row r="11" spans="1:3">
      <c r="A11" s="10" t="s">
        <v>266</v>
      </c>
      <c r="B11" s="40" t="e">
        <f>IF(#REF!="寡婦該当",'LIST(人的控除)'!$B$46,0)</f>
        <v>#REF!</v>
      </c>
    </row>
    <row r="12" spans="1:3">
      <c r="A12" s="10" t="s">
        <v>267</v>
      </c>
      <c r="B12" s="40" t="e">
        <f>IF(#REF!="ひとり親該当",'LIST(人的控除)'!$B$47,0)</f>
        <v>#REF!</v>
      </c>
    </row>
    <row r="13" spans="1:3">
      <c r="A13" s="10" t="s">
        <v>268</v>
      </c>
      <c r="B13" s="40" t="e">
        <f>IF(#REF!="勤労学生該当",'LIST(人的控除)'!$B$49,0)</f>
        <v>#REF!</v>
      </c>
    </row>
    <row r="14" spans="1:3">
      <c r="A14" s="10" t="s">
        <v>269</v>
      </c>
      <c r="B14" s="40" t="e">
        <f>IF(#REF!="特別障がい者",'LIST(人的控除)'!$B$44,IF(#REF!="障がい者",'LIST(人的控除)'!$B$43,0))</f>
        <v>#REF!</v>
      </c>
    </row>
    <row r="15" spans="1:3">
      <c r="A15" s="10" t="s">
        <v>9</v>
      </c>
      <c r="B15" s="40" t="e">
        <f>#REF!*'LIST(人的控除)'!$B$38</f>
        <v>#REF!</v>
      </c>
    </row>
    <row r="16" spans="1:3">
      <c r="A16" s="10" t="s">
        <v>10</v>
      </c>
      <c r="B16" s="40" t="e">
        <f>#REF!*'LIST(人的控除)'!$B$39</f>
        <v>#REF!</v>
      </c>
    </row>
    <row r="17" spans="1:3">
      <c r="A17" s="10" t="s">
        <v>11</v>
      </c>
      <c r="B17" s="40" t="e">
        <f>#REF!*'LIST(人的控除)'!$B$40</f>
        <v>#REF!</v>
      </c>
    </row>
    <row r="18" spans="1:3">
      <c r="A18" s="10" t="s">
        <v>12</v>
      </c>
      <c r="B18" s="40" t="e">
        <f>#REF!*'LIST(人的控除)'!$B$41</f>
        <v>#REF!</v>
      </c>
    </row>
    <row r="19" spans="1:3">
      <c r="A19" s="10" t="s">
        <v>13</v>
      </c>
      <c r="B19" s="40" t="e">
        <f>#REF!*'LIST(人的控除)'!$B$43</f>
        <v>#REF!</v>
      </c>
    </row>
    <row r="20" spans="1:3">
      <c r="A20" s="10" t="s">
        <v>14</v>
      </c>
      <c r="B20" s="40" t="e">
        <f>#REF!*'LIST(人的控除)'!$B$44</f>
        <v>#REF!</v>
      </c>
    </row>
    <row r="21" spans="1:3">
      <c r="A21" s="10" t="s">
        <v>15</v>
      </c>
      <c r="B21" s="40" t="e">
        <f>#REF!*'LIST(人的控除)'!$B$45</f>
        <v>#REF!</v>
      </c>
    </row>
    <row r="22" spans="1:3">
      <c r="A22" s="10" t="s">
        <v>244</v>
      </c>
      <c r="B22" s="39" t="e">
        <f>#REF!</f>
        <v>#REF!</v>
      </c>
    </row>
    <row r="23" spans="1:3">
      <c r="A23" s="10" t="s">
        <v>243</v>
      </c>
      <c r="B23" s="39" t="e">
        <f>#REF!</f>
        <v>#REF!</v>
      </c>
    </row>
    <row r="24" spans="1:3">
      <c r="A24" s="10" t="s">
        <v>223</v>
      </c>
      <c r="B24" s="40" t="e">
        <f>IF(SUM(B3,B5,B7)&lt;0,0,SUM(B3,B5,B7)*0.15)</f>
        <v>#REF!</v>
      </c>
      <c r="C24" s="42" t="s">
        <v>303</v>
      </c>
    </row>
    <row r="25" spans="1:3">
      <c r="A25" s="10" t="s">
        <v>270</v>
      </c>
      <c r="B25" s="39" t="e">
        <f>#REF!</f>
        <v>#REF!</v>
      </c>
    </row>
    <row r="26" spans="1:3">
      <c r="A26" s="10" t="s">
        <v>271</v>
      </c>
      <c r="B26" s="39" t="e">
        <f>#REF!</f>
        <v>#REF!</v>
      </c>
    </row>
    <row r="27" spans="1:3">
      <c r="A27" s="10" t="s">
        <v>272</v>
      </c>
      <c r="B27" s="39" t="e">
        <f>#REF!</f>
        <v>#REF!</v>
      </c>
    </row>
    <row r="28" spans="1:3" ht="19.5" thickBot="1">
      <c r="A28" s="12" t="s">
        <v>254</v>
      </c>
      <c r="B28" s="48">
        <v>430000</v>
      </c>
      <c r="C28" s="42" t="s">
        <v>273</v>
      </c>
    </row>
    <row r="29" spans="1:3" ht="19.5" thickBot="1">
      <c r="A29" s="14" t="s">
        <v>224</v>
      </c>
      <c r="B29" s="45" t="e">
        <f>SUM(B9:B28)</f>
        <v>#REF!</v>
      </c>
    </row>
    <row r="32" spans="1:3">
      <c r="A32" s="6" t="s">
        <v>304</v>
      </c>
      <c r="B32" s="11" t="s">
        <v>291</v>
      </c>
    </row>
    <row r="33" spans="1:9">
      <c r="A33" s="10" t="s">
        <v>2</v>
      </c>
      <c r="B33" s="40">
        <f>'【様式1】所得・控除計算書（死亡）'!AC18</f>
        <v>0</v>
      </c>
    </row>
    <row r="34" spans="1:9">
      <c r="A34" s="10" t="s">
        <v>3</v>
      </c>
      <c r="B34" s="60"/>
      <c r="D34" t="s">
        <v>293</v>
      </c>
      <c r="F34" s="50" t="s">
        <v>294</v>
      </c>
      <c r="G34" s="57">
        <f>IF('【様式1】所得・控除計算書（死亡）'!H2="前期",DATE('【様式1】所得・控除計算書（死亡）'!E2-2,12,31),IF('【様式1】所得・控除計算書（死亡）'!H2="後期",DATE('【様式1】所得・控除計算書（死亡）'!E2-1,12,31),""))</f>
        <v>45657</v>
      </c>
    </row>
    <row r="35" spans="1:9">
      <c r="A35" s="10" t="s">
        <v>4</v>
      </c>
      <c r="B35" s="60"/>
      <c r="E35" s="49" t="s">
        <v>292</v>
      </c>
      <c r="F35" s="58" t="s">
        <v>295</v>
      </c>
      <c r="G35" s="58" t="s">
        <v>296</v>
      </c>
      <c r="H35" s="59" t="s">
        <v>297</v>
      </c>
      <c r="I35" s="59" t="s">
        <v>298</v>
      </c>
    </row>
    <row r="36" spans="1:9">
      <c r="A36" s="10" t="s">
        <v>5</v>
      </c>
      <c r="B36" s="60"/>
      <c r="D36">
        <v>1</v>
      </c>
      <c r="E36" t="str">
        <f>IF('【様式1】所得・控除計算書（死亡）'!T24="","",DATEDIF('【様式1】所得・控除計算書（死亡）'!T24,$G$34,"Y"))</f>
        <v/>
      </c>
      <c r="F36" t="str">
        <f>IF('【様式1】所得・控除計算書（死亡）'!AH24="同居",1,IF('【様式1】所得・控除計算書（死亡）'!AH24="別居",2,""))</f>
        <v/>
      </c>
      <c r="G36" t="str">
        <f>IF('【様式1】所得・控除計算書（死亡）'!AL24="障がい者",1,IF('【様式1】所得・控除計算書（死亡）'!AL24="特別障がい者",2,""))</f>
        <v/>
      </c>
      <c r="H36" t="str">
        <f>IF(E36&lt;16,0,IF(E36&lt;19,1,IF(E36&lt;23,2,IF(E36&lt;70,1,IF(AND(E36&gt;=70,F36=2),3,IF(AND(E36&gt;=70,F36=1),4,""))))))</f>
        <v/>
      </c>
      <c r="I36" t="str">
        <f>IF(G36=1,1,IF(AND(G36=2,F36=2),2,IF(AND(G36=2,F36=1),3,"")))</f>
        <v/>
      </c>
    </row>
    <row r="37" spans="1:9">
      <c r="A37" s="10" t="s">
        <v>6</v>
      </c>
      <c r="B37" s="60"/>
      <c r="D37">
        <v>2</v>
      </c>
      <c r="E37" t="str">
        <f>IF('【様式1】所得・控除計算書（死亡）'!T25="","",DATEDIF('【様式1】所得・控除計算書（死亡）'!T25,$G$34,"Y"))</f>
        <v/>
      </c>
      <c r="F37" t="str">
        <f>IF('【様式1】所得・控除計算書（死亡）'!AH25="同居",1,IF('【様式1】所得・控除計算書（死亡）'!AH25="別居",2,""))</f>
        <v/>
      </c>
      <c r="G37" t="str">
        <f>IF('【様式1】所得・控除計算書（死亡）'!AL25="障がい者",1,IF('【様式1】所得・控除計算書（死亡）'!AL25="特別障がい者",2,""))</f>
        <v/>
      </c>
      <c r="H37" t="str">
        <f t="shared" ref="H37:H42" si="0">IF(E37&lt;16,0,IF(E37&lt;19,1,IF(E37&lt;23,2,IF(E37&lt;70,1,IF(AND(E37&gt;=70,F37=2),3,IF(AND(E37&gt;=70,F37=1),4,""))))))</f>
        <v/>
      </c>
      <c r="I37" t="str">
        <f t="shared" ref="I37:I41" si="1">IF(G37=1,1,IF(AND(G37=2,F37=2),2,IF(AND(G37=2,F37=1),3,"")))</f>
        <v/>
      </c>
    </row>
    <row r="38" spans="1:9" ht="19.5" thickBot="1">
      <c r="A38" s="12" t="s">
        <v>7</v>
      </c>
      <c r="B38" s="63"/>
      <c r="D38">
        <v>3</v>
      </c>
      <c r="E38" t="str">
        <f>IF('【様式1】所得・控除計算書（死亡）'!T26="","",DATEDIF('【様式1】所得・控除計算書（死亡）'!T26,$G$34,"Y"))</f>
        <v/>
      </c>
      <c r="F38" t="str">
        <f>IF('【様式1】所得・控除計算書（死亡）'!AH26="同居",1,IF('【様式1】所得・控除計算書（死亡）'!AH26="別居",2,""))</f>
        <v/>
      </c>
      <c r="G38" t="str">
        <f>IF('【様式1】所得・控除計算書（死亡）'!AL26="障がい者",1,IF('【様式1】所得・控除計算書（死亡）'!AL26="特別障がい者",2,""))</f>
        <v/>
      </c>
      <c r="H38" t="str">
        <f t="shared" si="0"/>
        <v/>
      </c>
      <c r="I38" t="str">
        <f t="shared" si="1"/>
        <v/>
      </c>
    </row>
    <row r="39" spans="1:9" ht="19.5" thickBot="1">
      <c r="A39" s="14" t="s">
        <v>8</v>
      </c>
      <c r="B39" s="45">
        <f>'【様式1】所得・控除計算書（死亡）'!V36</f>
        <v>0</v>
      </c>
      <c r="D39">
        <v>4</v>
      </c>
      <c r="E39" t="str">
        <f>IF('【様式1】所得・控除計算書（死亡）'!T27="","",DATEDIF('【様式1】所得・控除計算書（死亡）'!T27,$G$34,"Y"))</f>
        <v/>
      </c>
      <c r="F39" t="str">
        <f>IF('【様式1】所得・控除計算書（死亡）'!AH27="同居",1,IF('【様式1】所得・控除計算書（死亡）'!AH27="別居",2,""))</f>
        <v/>
      </c>
      <c r="G39" t="str">
        <f>IF('【様式1】所得・控除計算書（死亡）'!AL27="障がい者",1,IF('【様式1】所得・控除計算書（死亡）'!AL27="特別障がい者",2,""))</f>
        <v/>
      </c>
      <c r="H39" t="str">
        <f t="shared" si="0"/>
        <v/>
      </c>
      <c r="I39" t="str">
        <f t="shared" si="1"/>
        <v/>
      </c>
    </row>
    <row r="40" spans="1:9">
      <c r="A40" s="13" t="s">
        <v>264</v>
      </c>
      <c r="B40" s="64"/>
      <c r="D40">
        <v>5</v>
      </c>
      <c r="E40" t="str">
        <f>IF('【様式1】所得・控除計算書（死亡）'!T28="","",DATEDIF('【様式1】所得・控除計算書（死亡）'!T28,$G$34,"Y"))</f>
        <v/>
      </c>
      <c r="F40" t="str">
        <f>IF('【様式1】所得・控除計算書（死亡）'!AH28="同居",1,IF('【様式1】所得・控除計算書（死亡）'!AH28="別居",2,""))</f>
        <v/>
      </c>
      <c r="G40" t="str">
        <f>IF('【様式1】所得・控除計算書（死亡）'!AL28="障がい者",1,IF('【様式1】所得・控除計算書（死亡）'!AL28="特別障がい者",2,""))</f>
        <v/>
      </c>
      <c r="H40" t="str">
        <f t="shared" si="0"/>
        <v/>
      </c>
      <c r="I40" t="str">
        <f>IF(G40=1,1,IF(AND(G40=2,F40=2),2,IF(AND(G40=2,F40=1),3,"")))</f>
        <v/>
      </c>
    </row>
    <row r="41" spans="1:9">
      <c r="A41" s="10" t="s">
        <v>265</v>
      </c>
      <c r="B41" s="61"/>
      <c r="D41">
        <v>6</v>
      </c>
      <c r="E41" t="str">
        <f>IF('【様式1】所得・控除計算書（死亡）'!T29="","",DATEDIF('【様式1】所得・控除計算書（死亡）'!T29,$G$34,"Y"))</f>
        <v/>
      </c>
      <c r="F41" t="str">
        <f>IF('【様式1】所得・控除計算書（死亡）'!AH29="同居",1,IF('【様式1】所得・控除計算書（死亡）'!AH29="別居",2,""))</f>
        <v/>
      </c>
      <c r="G41" t="str">
        <f>IF('【様式1】所得・控除計算書（死亡）'!AL29="障がい者",1,IF('【様式1】所得・控除計算書（死亡）'!AL29="特別障がい者",2,""))</f>
        <v/>
      </c>
      <c r="H41" t="str">
        <f>IF(E41&lt;16,0,IF(E41&lt;19,1,IF(E41&lt;23,2,IF(E41&lt;70,1,IF(AND(E41&gt;=70,F41=2),3,IF(AND(E41&gt;=70,F41=1),4,""))))))</f>
        <v/>
      </c>
      <c r="I41" t="str">
        <f t="shared" si="1"/>
        <v/>
      </c>
    </row>
    <row r="42" spans="1:9">
      <c r="A42" s="10" t="s">
        <v>266</v>
      </c>
      <c r="B42" s="61"/>
      <c r="D42">
        <v>7</v>
      </c>
      <c r="E42" t="str">
        <f>IF('【様式1】所得・控除計算書（死亡）'!T30="","",DATEDIF('【様式1】所得・控除計算書（死亡）'!T30,$G$34,"Y"))</f>
        <v/>
      </c>
      <c r="F42" t="str">
        <f>IF('【様式1】所得・控除計算書（死亡）'!AH30="同居",1,IF('【様式1】所得・控除計算書（死亡）'!AH30="別居",2,""))</f>
        <v/>
      </c>
      <c r="G42" t="str">
        <f>IF('【様式1】所得・控除計算書（死亡）'!AL30="障がい者",1,IF('【様式1】所得・控除計算書（死亡）'!AL30="特別障がい者",2,""))</f>
        <v/>
      </c>
      <c r="H42" t="str">
        <f t="shared" si="0"/>
        <v/>
      </c>
      <c r="I42" t="str">
        <f>IF(G42=1,1,IF(AND(G42=2,F42=2),2,IF(AND(G42=2,F42=1),3,"")))</f>
        <v/>
      </c>
    </row>
    <row r="43" spans="1:9">
      <c r="A43" s="10" t="s">
        <v>267</v>
      </c>
      <c r="B43" s="40">
        <f>'LIST(人的控除)'!B47</f>
        <v>300000</v>
      </c>
      <c r="C43" s="42" t="s">
        <v>310</v>
      </c>
      <c r="F43" t="s">
        <v>300</v>
      </c>
    </row>
    <row r="44" spans="1:9">
      <c r="A44" s="10" t="s">
        <v>268</v>
      </c>
      <c r="B44" s="61"/>
      <c r="F44" t="s">
        <v>299</v>
      </c>
    </row>
    <row r="45" spans="1:9">
      <c r="A45" s="10" t="s">
        <v>269</v>
      </c>
      <c r="B45" s="40">
        <f>IF('【様式1】所得・控除計算書（死亡）'!AF43="特別障がい者",'LIST(人的控除)'!$B$44,IF('【様式1】所得・控除計算書（死亡）'!AF43="障がい者",'LIST(人的控除)'!$B$43,0))</f>
        <v>0</v>
      </c>
    </row>
    <row r="46" spans="1:9">
      <c r="A46" s="10" t="s">
        <v>9</v>
      </c>
      <c r="B46" s="40">
        <f>COUNTIF(H36:H42,1)*'LIST(人的控除)'!$B$38</f>
        <v>0</v>
      </c>
    </row>
    <row r="47" spans="1:9">
      <c r="A47" s="10" t="s">
        <v>10</v>
      </c>
      <c r="B47" s="40">
        <f>COUNTIF(H36:H42,2)*'LIST(人的控除)'!$B$39</f>
        <v>0</v>
      </c>
    </row>
    <row r="48" spans="1:9">
      <c r="A48" s="10" t="s">
        <v>11</v>
      </c>
      <c r="B48" s="40">
        <f>COUNTIF(H36:H42,3)*'LIST(人的控除)'!$B$40</f>
        <v>0</v>
      </c>
    </row>
    <row r="49" spans="1:2">
      <c r="A49" s="10" t="s">
        <v>12</v>
      </c>
      <c r="B49" s="40">
        <f>COUNTIF(H36:H42,4)*'LIST(人的控除)'!$B$41</f>
        <v>0</v>
      </c>
    </row>
    <row r="50" spans="1:2">
      <c r="A50" s="10" t="s">
        <v>13</v>
      </c>
      <c r="B50" s="40">
        <f>COUNTIF(I36:I42,1)*'LIST(人的控除)'!$B$43</f>
        <v>0</v>
      </c>
    </row>
    <row r="51" spans="1:2">
      <c r="A51" s="10" t="s">
        <v>14</v>
      </c>
      <c r="B51" s="40">
        <f>COUNTIF(I36:I42,2)*'LIST(人的控除)'!$B$44</f>
        <v>0</v>
      </c>
    </row>
    <row r="52" spans="1:2">
      <c r="A52" s="10" t="s">
        <v>15</v>
      </c>
      <c r="B52" s="40">
        <f>COUNTIF(I36:I42,3)*'LIST(人的控除)'!$B$45</f>
        <v>0</v>
      </c>
    </row>
    <row r="53" spans="1:2">
      <c r="A53" s="10" t="s">
        <v>244</v>
      </c>
      <c r="B53" s="40">
        <f>'【様式1】所得・控除計算書（死亡）'!R39</f>
        <v>0</v>
      </c>
    </row>
    <row r="54" spans="1:2">
      <c r="A54" s="10" t="s">
        <v>243</v>
      </c>
      <c r="B54" s="40">
        <f>'【様式1】所得・控除計算書（死亡）'!R40</f>
        <v>0</v>
      </c>
    </row>
    <row r="55" spans="1:2">
      <c r="A55" s="10" t="s">
        <v>223</v>
      </c>
      <c r="B55" s="40">
        <f>'【様式1】所得・控除計算書（死亡）'!R41</f>
        <v>0</v>
      </c>
    </row>
    <row r="56" spans="1:2">
      <c r="A56" s="10" t="s">
        <v>270</v>
      </c>
      <c r="B56" s="40">
        <f>'【様式1】所得・控除計算書（死亡）'!R42</f>
        <v>0</v>
      </c>
    </row>
    <row r="57" spans="1:2">
      <c r="A57" s="10" t="s">
        <v>271</v>
      </c>
      <c r="B57" s="40">
        <f>'【様式1】所得・控除計算書（死亡）'!R43</f>
        <v>0</v>
      </c>
    </row>
    <row r="58" spans="1:2">
      <c r="A58" s="10" t="s">
        <v>325</v>
      </c>
      <c r="B58" s="40">
        <f>'【様式1】所得・控除計算書（死亡）'!AF39</f>
        <v>0</v>
      </c>
    </row>
    <row r="59" spans="1:2" ht="19.5" thickBot="1">
      <c r="A59" s="12" t="s">
        <v>254</v>
      </c>
      <c r="B59" s="41">
        <v>430000</v>
      </c>
    </row>
    <row r="60" spans="1:2" ht="19.5" thickBot="1">
      <c r="A60" s="14" t="s">
        <v>224</v>
      </c>
      <c r="B60" s="62">
        <f>SUM(B40:B59)</f>
        <v>730000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2AB5-158F-40FD-80B0-41D3C5BB8894}">
  <sheetPr codeName="Sheet7"/>
  <dimension ref="A1:D78"/>
  <sheetViews>
    <sheetView zoomScale="85" zoomScaleNormal="85" workbookViewId="0">
      <selection activeCell="K33" sqref="K33"/>
    </sheetView>
  </sheetViews>
  <sheetFormatPr defaultRowHeight="18.75"/>
  <cols>
    <col min="1" max="1" width="5.25" bestFit="1" customWidth="1"/>
    <col min="2" max="2" width="9.5" bestFit="1" customWidth="1"/>
    <col min="4" max="4" width="47.625" bestFit="1" customWidth="1"/>
  </cols>
  <sheetData>
    <row r="1" spans="1:4">
      <c r="A1" s="1" t="s">
        <v>16</v>
      </c>
      <c r="B1" s="3" t="s">
        <v>17</v>
      </c>
      <c r="C1" s="1" t="s">
        <v>18</v>
      </c>
      <c r="D1" s="1" t="s">
        <v>19</v>
      </c>
    </row>
    <row r="2" spans="1:4">
      <c r="A2" s="1">
        <v>1</v>
      </c>
      <c r="B2" s="3">
        <v>9000000</v>
      </c>
      <c r="C2" s="1" t="s">
        <v>29</v>
      </c>
      <c r="D2" s="1" t="s">
        <v>45</v>
      </c>
    </row>
    <row r="3" spans="1:4">
      <c r="A3" s="1">
        <v>2</v>
      </c>
      <c r="B3" s="3">
        <v>9500000</v>
      </c>
      <c r="C3" s="1" t="s">
        <v>29</v>
      </c>
      <c r="D3" s="1" t="s">
        <v>46</v>
      </c>
    </row>
    <row r="4" spans="1:4">
      <c r="A4" s="1">
        <v>3</v>
      </c>
      <c r="B4" s="3">
        <v>10000000</v>
      </c>
      <c r="C4" s="1" t="s">
        <v>29</v>
      </c>
      <c r="D4" s="1" t="s">
        <v>47</v>
      </c>
    </row>
    <row r="5" spans="1:4">
      <c r="A5" s="1">
        <v>4</v>
      </c>
      <c r="B5" s="3">
        <v>480000</v>
      </c>
      <c r="C5" s="1" t="s">
        <v>29</v>
      </c>
      <c r="D5" s="1" t="s">
        <v>48</v>
      </c>
    </row>
    <row r="6" spans="1:4">
      <c r="A6" s="1">
        <v>5</v>
      </c>
      <c r="B6" s="3">
        <v>950000</v>
      </c>
      <c r="C6" s="1" t="s">
        <v>29</v>
      </c>
      <c r="D6" s="1" t="s">
        <v>49</v>
      </c>
    </row>
    <row r="7" spans="1:4">
      <c r="A7" s="1">
        <v>7</v>
      </c>
      <c r="B7" s="3">
        <v>1000000</v>
      </c>
      <c r="C7" s="1" t="s">
        <v>29</v>
      </c>
      <c r="D7" s="1" t="s">
        <v>50</v>
      </c>
    </row>
    <row r="8" spans="1:4">
      <c r="A8" s="1">
        <v>8</v>
      </c>
      <c r="B8" s="3">
        <v>1050000</v>
      </c>
      <c r="C8" s="1" t="s">
        <v>29</v>
      </c>
      <c r="D8" s="1" t="s">
        <v>51</v>
      </c>
    </row>
    <row r="9" spans="1:4">
      <c r="A9" s="1">
        <v>9</v>
      </c>
      <c r="B9" s="5">
        <v>1100000</v>
      </c>
      <c r="C9" s="1" t="s">
        <v>29</v>
      </c>
      <c r="D9" s="1" t="s">
        <v>52</v>
      </c>
    </row>
    <row r="10" spans="1:4">
      <c r="A10" s="1">
        <v>10</v>
      </c>
      <c r="B10" s="5">
        <v>1150000</v>
      </c>
      <c r="C10" s="1" t="s">
        <v>29</v>
      </c>
      <c r="D10" s="1" t="s">
        <v>53</v>
      </c>
    </row>
    <row r="11" spans="1:4">
      <c r="A11" s="1">
        <v>11</v>
      </c>
      <c r="B11" s="5">
        <v>1200000</v>
      </c>
      <c r="C11" s="1" t="s">
        <v>29</v>
      </c>
      <c r="D11" s="1" t="s">
        <v>54</v>
      </c>
    </row>
    <row r="12" spans="1:4">
      <c r="A12" s="1">
        <v>12</v>
      </c>
      <c r="B12" s="5">
        <v>1250000</v>
      </c>
      <c r="C12" s="1" t="s">
        <v>29</v>
      </c>
      <c r="D12" s="1" t="s">
        <v>55</v>
      </c>
    </row>
    <row r="13" spans="1:4">
      <c r="A13" s="1">
        <v>13</v>
      </c>
      <c r="B13" s="5">
        <v>1300000</v>
      </c>
      <c r="C13" s="1" t="s">
        <v>29</v>
      </c>
      <c r="D13" s="1" t="s">
        <v>56</v>
      </c>
    </row>
    <row r="14" spans="1:4">
      <c r="A14" s="1">
        <v>14</v>
      </c>
      <c r="B14" s="5">
        <v>1330000</v>
      </c>
      <c r="C14" s="1" t="s">
        <v>29</v>
      </c>
      <c r="D14" s="1" t="s">
        <v>57</v>
      </c>
    </row>
    <row r="15" spans="1:4">
      <c r="A15" s="1">
        <v>15</v>
      </c>
      <c r="B15" s="3">
        <v>551000</v>
      </c>
      <c r="C15" s="1" t="s">
        <v>29</v>
      </c>
      <c r="D15" s="1" t="s">
        <v>58</v>
      </c>
    </row>
    <row r="16" spans="1:4">
      <c r="A16" s="1">
        <v>16</v>
      </c>
      <c r="B16" s="3">
        <v>1619000</v>
      </c>
      <c r="C16" s="1" t="s">
        <v>29</v>
      </c>
      <c r="D16" s="1" t="s">
        <v>59</v>
      </c>
    </row>
    <row r="17" spans="1:4">
      <c r="A17" s="1">
        <v>17</v>
      </c>
      <c r="B17" s="3">
        <v>1620000</v>
      </c>
      <c r="C17" s="1" t="s">
        <v>29</v>
      </c>
      <c r="D17" s="1" t="s">
        <v>60</v>
      </c>
    </row>
    <row r="18" spans="1:4">
      <c r="A18" s="1">
        <v>18</v>
      </c>
      <c r="B18" s="3">
        <v>1622000</v>
      </c>
      <c r="C18" s="1" t="s">
        <v>29</v>
      </c>
      <c r="D18" s="1" t="s">
        <v>61</v>
      </c>
    </row>
    <row r="19" spans="1:4">
      <c r="A19" s="1">
        <v>19</v>
      </c>
      <c r="B19" s="3">
        <v>1624000</v>
      </c>
      <c r="C19" s="1" t="s">
        <v>29</v>
      </c>
      <c r="D19" s="1" t="s">
        <v>62</v>
      </c>
    </row>
    <row r="20" spans="1:4">
      <c r="A20" s="1">
        <v>20</v>
      </c>
      <c r="B20" s="3">
        <v>1628000</v>
      </c>
      <c r="C20" s="1" t="s">
        <v>29</v>
      </c>
      <c r="D20" s="1" t="s">
        <v>63</v>
      </c>
    </row>
    <row r="21" spans="1:4">
      <c r="A21" s="1">
        <v>21</v>
      </c>
      <c r="B21" s="3">
        <v>1800000</v>
      </c>
      <c r="C21" s="1" t="s">
        <v>29</v>
      </c>
      <c r="D21" s="1" t="s">
        <v>64</v>
      </c>
    </row>
    <row r="22" spans="1:4">
      <c r="A22" s="1">
        <v>22</v>
      </c>
      <c r="B22" s="3">
        <v>3600000</v>
      </c>
      <c r="C22" s="1" t="s">
        <v>29</v>
      </c>
      <c r="D22" s="1" t="s">
        <v>65</v>
      </c>
    </row>
    <row r="23" spans="1:4">
      <c r="A23" s="1">
        <v>23</v>
      </c>
      <c r="B23" s="3">
        <v>6600000</v>
      </c>
      <c r="C23" s="1" t="s">
        <v>29</v>
      </c>
      <c r="D23" s="1" t="s">
        <v>66</v>
      </c>
    </row>
    <row r="24" spans="1:4">
      <c r="A24" s="1">
        <v>24</v>
      </c>
      <c r="B24" s="3">
        <v>8500000</v>
      </c>
      <c r="C24" s="1" t="s">
        <v>29</v>
      </c>
      <c r="D24" s="1" t="s">
        <v>67</v>
      </c>
    </row>
    <row r="25" spans="1:4">
      <c r="A25" s="15">
        <v>25</v>
      </c>
      <c r="B25" s="16">
        <v>63000</v>
      </c>
      <c r="C25" s="15" t="s">
        <v>29</v>
      </c>
      <c r="D25" s="15" t="s">
        <v>68</v>
      </c>
    </row>
    <row r="26" spans="1:4">
      <c r="A26" s="15">
        <v>26</v>
      </c>
      <c r="B26" s="16">
        <v>73000</v>
      </c>
      <c r="C26" s="15" t="s">
        <v>29</v>
      </c>
      <c r="D26" s="15" t="s">
        <v>69</v>
      </c>
    </row>
    <row r="27" spans="1:4">
      <c r="A27" s="15">
        <v>27</v>
      </c>
      <c r="B27" s="16">
        <v>83000</v>
      </c>
      <c r="C27" s="15" t="s">
        <v>29</v>
      </c>
      <c r="D27" s="15" t="s">
        <v>70</v>
      </c>
    </row>
    <row r="28" spans="1:4">
      <c r="A28" s="15">
        <v>28</v>
      </c>
      <c r="B28" s="16">
        <v>93000</v>
      </c>
      <c r="C28" s="15" t="s">
        <v>29</v>
      </c>
      <c r="D28" s="15" t="s">
        <v>71</v>
      </c>
    </row>
    <row r="29" spans="1:4">
      <c r="A29" s="15">
        <v>29</v>
      </c>
      <c r="B29" s="16">
        <v>101000</v>
      </c>
      <c r="C29" s="15" t="s">
        <v>29</v>
      </c>
      <c r="D29" s="15" t="s">
        <v>72</v>
      </c>
    </row>
    <row r="30" spans="1:4">
      <c r="A30" s="15">
        <v>30</v>
      </c>
      <c r="B30" s="16">
        <v>107000</v>
      </c>
      <c r="C30" s="15" t="s">
        <v>29</v>
      </c>
      <c r="D30" s="15" t="s">
        <v>73</v>
      </c>
    </row>
    <row r="31" spans="1:4">
      <c r="A31" s="15">
        <v>31</v>
      </c>
      <c r="B31" s="16">
        <v>114000</v>
      </c>
      <c r="C31" s="15" t="s">
        <v>29</v>
      </c>
      <c r="D31" s="15" t="s">
        <v>74</v>
      </c>
    </row>
    <row r="32" spans="1:4">
      <c r="A32" s="15">
        <v>32</v>
      </c>
      <c r="B32" s="16">
        <v>122000</v>
      </c>
      <c r="C32" s="15" t="s">
        <v>29</v>
      </c>
      <c r="D32" s="15" t="s">
        <v>75</v>
      </c>
    </row>
    <row r="33" spans="1:4">
      <c r="A33" s="15">
        <v>33</v>
      </c>
      <c r="B33" s="16">
        <v>130000</v>
      </c>
      <c r="C33" s="15" t="s">
        <v>29</v>
      </c>
      <c r="D33" s="15" t="s">
        <v>76</v>
      </c>
    </row>
    <row r="34" spans="1:4">
      <c r="A34" s="15">
        <v>34</v>
      </c>
      <c r="B34" s="16">
        <v>138000</v>
      </c>
      <c r="C34" s="15" t="s">
        <v>29</v>
      </c>
      <c r="D34" s="15" t="s">
        <v>77</v>
      </c>
    </row>
    <row r="35" spans="1:4">
      <c r="A35" s="15">
        <v>35</v>
      </c>
      <c r="B35" s="16">
        <v>146000</v>
      </c>
      <c r="C35" s="15" t="s">
        <v>29</v>
      </c>
      <c r="D35" s="15" t="s">
        <v>78</v>
      </c>
    </row>
    <row r="36" spans="1:4">
      <c r="A36" s="15">
        <v>36</v>
      </c>
      <c r="B36" s="16">
        <v>155000</v>
      </c>
      <c r="C36" s="15" t="s">
        <v>29</v>
      </c>
      <c r="D36" s="15" t="s">
        <v>79</v>
      </c>
    </row>
    <row r="37" spans="1:4">
      <c r="A37" s="15">
        <v>37</v>
      </c>
      <c r="B37" s="16">
        <v>165000</v>
      </c>
      <c r="C37" s="15" t="s">
        <v>29</v>
      </c>
      <c r="D37" s="15" t="s">
        <v>80</v>
      </c>
    </row>
    <row r="38" spans="1:4">
      <c r="A38" s="15">
        <v>38</v>
      </c>
      <c r="B38" s="16">
        <v>175000</v>
      </c>
      <c r="C38" s="15" t="s">
        <v>29</v>
      </c>
      <c r="D38" s="15" t="s">
        <v>81</v>
      </c>
    </row>
    <row r="39" spans="1:4">
      <c r="A39" s="15">
        <v>39</v>
      </c>
      <c r="B39" s="16">
        <v>185000</v>
      </c>
      <c r="C39" s="15" t="s">
        <v>29</v>
      </c>
      <c r="D39" s="15" t="s">
        <v>82</v>
      </c>
    </row>
    <row r="40" spans="1:4">
      <c r="A40" s="15">
        <v>40</v>
      </c>
      <c r="B40" s="16">
        <v>195000</v>
      </c>
      <c r="C40" s="15" t="s">
        <v>29</v>
      </c>
      <c r="D40" s="15" t="s">
        <v>83</v>
      </c>
    </row>
    <row r="41" spans="1:4">
      <c r="A41" s="15">
        <v>41</v>
      </c>
      <c r="B41" s="16">
        <v>210000</v>
      </c>
      <c r="C41" s="15" t="s">
        <v>29</v>
      </c>
      <c r="D41" s="15" t="s">
        <v>84</v>
      </c>
    </row>
    <row r="42" spans="1:4">
      <c r="A42" s="15">
        <v>42</v>
      </c>
      <c r="B42" s="16">
        <v>230000</v>
      </c>
      <c r="C42" s="15" t="s">
        <v>29</v>
      </c>
      <c r="D42" s="15" t="s">
        <v>85</v>
      </c>
    </row>
    <row r="43" spans="1:4">
      <c r="A43" s="15">
        <v>43</v>
      </c>
      <c r="B43" s="16">
        <v>250000</v>
      </c>
      <c r="C43" s="15" t="s">
        <v>29</v>
      </c>
      <c r="D43" s="15" t="s">
        <v>86</v>
      </c>
    </row>
    <row r="44" spans="1:4">
      <c r="A44" s="15">
        <v>44</v>
      </c>
      <c r="B44" s="16">
        <v>270000</v>
      </c>
      <c r="C44" s="15" t="s">
        <v>29</v>
      </c>
      <c r="D44" s="15" t="s">
        <v>87</v>
      </c>
    </row>
    <row r="45" spans="1:4">
      <c r="A45" s="15">
        <v>45</v>
      </c>
      <c r="B45" s="16">
        <v>290000</v>
      </c>
      <c r="C45" s="15" t="s">
        <v>29</v>
      </c>
      <c r="D45" s="15" t="s">
        <v>88</v>
      </c>
    </row>
    <row r="46" spans="1:4">
      <c r="A46" s="15">
        <v>46</v>
      </c>
      <c r="B46" s="16">
        <v>310000</v>
      </c>
      <c r="C46" s="15" t="s">
        <v>29</v>
      </c>
      <c r="D46" s="15" t="s">
        <v>89</v>
      </c>
    </row>
    <row r="47" spans="1:4">
      <c r="A47" s="15">
        <v>47</v>
      </c>
      <c r="B47" s="16">
        <v>330000</v>
      </c>
      <c r="C47" s="15" t="s">
        <v>29</v>
      </c>
      <c r="D47" s="15" t="s">
        <v>90</v>
      </c>
    </row>
    <row r="48" spans="1:4">
      <c r="A48" s="15">
        <v>48</v>
      </c>
      <c r="B48" s="16">
        <v>350000</v>
      </c>
      <c r="C48" s="15" t="s">
        <v>29</v>
      </c>
      <c r="D48" s="15" t="s">
        <v>91</v>
      </c>
    </row>
    <row r="49" spans="1:4">
      <c r="A49" s="15">
        <v>49</v>
      </c>
      <c r="B49" s="16">
        <v>370000</v>
      </c>
      <c r="C49" s="15" t="s">
        <v>29</v>
      </c>
      <c r="D49" s="15" t="s">
        <v>92</v>
      </c>
    </row>
    <row r="50" spans="1:4">
      <c r="A50" s="15">
        <v>50</v>
      </c>
      <c r="B50" s="16">
        <v>395000</v>
      </c>
      <c r="C50" s="15" t="s">
        <v>29</v>
      </c>
      <c r="D50" s="15" t="s">
        <v>93</v>
      </c>
    </row>
    <row r="51" spans="1:4">
      <c r="A51" s="15">
        <v>51</v>
      </c>
      <c r="B51" s="16">
        <v>425000</v>
      </c>
      <c r="C51" s="15" t="s">
        <v>29</v>
      </c>
      <c r="D51" s="15" t="s">
        <v>94</v>
      </c>
    </row>
    <row r="52" spans="1:4">
      <c r="A52" s="15">
        <v>52</v>
      </c>
      <c r="B52" s="16">
        <v>455000</v>
      </c>
      <c r="C52" s="15" t="s">
        <v>29</v>
      </c>
      <c r="D52" s="15" t="s">
        <v>95</v>
      </c>
    </row>
    <row r="53" spans="1:4">
      <c r="A53" s="15">
        <v>53</v>
      </c>
      <c r="B53" s="16">
        <v>485000</v>
      </c>
      <c r="C53" s="15" t="s">
        <v>29</v>
      </c>
      <c r="D53" s="15" t="s">
        <v>96</v>
      </c>
    </row>
    <row r="54" spans="1:4">
      <c r="A54" s="15">
        <v>54</v>
      </c>
      <c r="B54" s="16">
        <v>515000</v>
      </c>
      <c r="C54" s="15" t="s">
        <v>29</v>
      </c>
      <c r="D54" s="15" t="s">
        <v>97</v>
      </c>
    </row>
    <row r="55" spans="1:4">
      <c r="A55" s="15">
        <v>55</v>
      </c>
      <c r="B55" s="16">
        <v>545000</v>
      </c>
      <c r="C55" s="15" t="s">
        <v>29</v>
      </c>
      <c r="D55" s="15" t="s">
        <v>98</v>
      </c>
    </row>
    <row r="56" spans="1:4">
      <c r="A56" s="15">
        <v>56</v>
      </c>
      <c r="B56" s="16">
        <v>575000</v>
      </c>
      <c r="C56" s="15" t="s">
        <v>29</v>
      </c>
      <c r="D56" s="15" t="s">
        <v>99</v>
      </c>
    </row>
    <row r="57" spans="1:4">
      <c r="A57" s="15">
        <v>57</v>
      </c>
      <c r="B57" s="16">
        <v>605000</v>
      </c>
      <c r="C57" s="15" t="s">
        <v>29</v>
      </c>
      <c r="D57" s="15" t="s">
        <v>100</v>
      </c>
    </row>
    <row r="58" spans="1:4">
      <c r="A58" s="15">
        <v>58</v>
      </c>
      <c r="B58" s="16">
        <v>635000</v>
      </c>
      <c r="C58" s="15" t="s">
        <v>29</v>
      </c>
      <c r="D58" s="15" t="s">
        <v>101</v>
      </c>
    </row>
    <row r="59" spans="1:4">
      <c r="A59" s="15">
        <v>59</v>
      </c>
      <c r="B59" s="16">
        <v>665000</v>
      </c>
      <c r="C59" s="15" t="s">
        <v>29</v>
      </c>
      <c r="D59" s="15" t="s">
        <v>102</v>
      </c>
    </row>
    <row r="60" spans="1:4">
      <c r="A60" s="15">
        <v>60</v>
      </c>
      <c r="B60" s="16">
        <v>695000</v>
      </c>
      <c r="C60" s="15" t="s">
        <v>29</v>
      </c>
      <c r="D60" s="15" t="s">
        <v>103</v>
      </c>
    </row>
    <row r="61" spans="1:4">
      <c r="A61" s="15">
        <v>61</v>
      </c>
      <c r="B61" s="16">
        <v>730000</v>
      </c>
      <c r="C61" s="15" t="s">
        <v>29</v>
      </c>
      <c r="D61" s="15" t="s">
        <v>104</v>
      </c>
    </row>
    <row r="62" spans="1:4">
      <c r="A62" s="15">
        <v>62</v>
      </c>
      <c r="B62" s="16">
        <v>770000</v>
      </c>
      <c r="C62" s="15" t="s">
        <v>29</v>
      </c>
      <c r="D62" s="15" t="s">
        <v>105</v>
      </c>
    </row>
    <row r="63" spans="1:4">
      <c r="A63" s="15">
        <v>63</v>
      </c>
      <c r="B63" s="16">
        <v>810000</v>
      </c>
      <c r="C63" s="15" t="s">
        <v>29</v>
      </c>
      <c r="D63" s="15" t="s">
        <v>106</v>
      </c>
    </row>
    <row r="64" spans="1:4">
      <c r="A64" s="15">
        <v>64</v>
      </c>
      <c r="B64" s="16">
        <v>855000</v>
      </c>
      <c r="C64" s="15" t="s">
        <v>29</v>
      </c>
      <c r="D64" s="15" t="s">
        <v>107</v>
      </c>
    </row>
    <row r="65" spans="1:4">
      <c r="A65" s="15">
        <v>65</v>
      </c>
      <c r="B65" s="16">
        <v>905000</v>
      </c>
      <c r="C65" s="15" t="s">
        <v>29</v>
      </c>
      <c r="D65" s="15" t="s">
        <v>108</v>
      </c>
    </row>
    <row r="66" spans="1:4">
      <c r="A66" s="15">
        <v>66</v>
      </c>
      <c r="B66" s="16">
        <v>955000</v>
      </c>
      <c r="C66" s="15" t="s">
        <v>29</v>
      </c>
      <c r="D66" s="15" t="s">
        <v>109</v>
      </c>
    </row>
    <row r="67" spans="1:4">
      <c r="A67" s="15">
        <v>67</v>
      </c>
      <c r="B67" s="16">
        <v>1005000</v>
      </c>
      <c r="C67" s="15" t="s">
        <v>29</v>
      </c>
      <c r="D67" s="15" t="s">
        <v>110</v>
      </c>
    </row>
    <row r="68" spans="1:4">
      <c r="A68" s="15">
        <v>68</v>
      </c>
      <c r="B68" s="16">
        <v>1055000</v>
      </c>
      <c r="C68" s="15" t="s">
        <v>29</v>
      </c>
      <c r="D68" s="15" t="s">
        <v>111</v>
      </c>
    </row>
    <row r="69" spans="1:4">
      <c r="A69" s="15">
        <v>69</v>
      </c>
      <c r="B69" s="16">
        <v>1115000</v>
      </c>
      <c r="C69" s="15" t="s">
        <v>29</v>
      </c>
      <c r="D69" s="15" t="s">
        <v>112</v>
      </c>
    </row>
    <row r="70" spans="1:4">
      <c r="A70" s="15">
        <v>70</v>
      </c>
      <c r="B70" s="16">
        <v>1175000</v>
      </c>
      <c r="C70" s="15" t="s">
        <v>29</v>
      </c>
      <c r="D70" s="15" t="s">
        <v>113</v>
      </c>
    </row>
    <row r="71" spans="1:4">
      <c r="A71" s="15">
        <v>71</v>
      </c>
      <c r="B71" s="16">
        <v>1235000</v>
      </c>
      <c r="C71" s="15" t="s">
        <v>29</v>
      </c>
      <c r="D71" s="15" t="s">
        <v>114</v>
      </c>
    </row>
    <row r="72" spans="1:4">
      <c r="A72" s="15">
        <v>72</v>
      </c>
      <c r="B72" s="16">
        <v>1295000</v>
      </c>
      <c r="C72" s="15" t="s">
        <v>29</v>
      </c>
      <c r="D72" s="15" t="s">
        <v>115</v>
      </c>
    </row>
    <row r="73" spans="1:4">
      <c r="A73" s="15">
        <v>73</v>
      </c>
      <c r="B73" s="16">
        <v>1355000</v>
      </c>
      <c r="C73" s="15" t="s">
        <v>29</v>
      </c>
      <c r="D73" s="15" t="s">
        <v>116</v>
      </c>
    </row>
    <row r="74" spans="1:4">
      <c r="A74" s="1">
        <v>74</v>
      </c>
      <c r="B74" s="1">
        <v>24000000</v>
      </c>
      <c r="C74" s="1" t="s">
        <v>29</v>
      </c>
      <c r="D74" s="1" t="s">
        <v>117</v>
      </c>
    </row>
    <row r="75" spans="1:4">
      <c r="A75" s="1">
        <v>75</v>
      </c>
      <c r="B75" s="1">
        <v>24500000</v>
      </c>
      <c r="C75" s="1" t="s">
        <v>29</v>
      </c>
      <c r="D75" s="1" t="s">
        <v>118</v>
      </c>
    </row>
    <row r="76" spans="1:4">
      <c r="A76" s="1">
        <v>76</v>
      </c>
      <c r="B76" s="1">
        <v>25000000</v>
      </c>
      <c r="C76" s="1" t="s">
        <v>29</v>
      </c>
      <c r="D76" s="1" t="s">
        <v>119</v>
      </c>
    </row>
    <row r="77" spans="1:4">
      <c r="A77" s="15">
        <v>77</v>
      </c>
      <c r="B77" s="17">
        <v>10000000</v>
      </c>
      <c r="C77" s="15" t="s">
        <v>29</v>
      </c>
      <c r="D77" s="15" t="s">
        <v>120</v>
      </c>
    </row>
    <row r="78" spans="1:4">
      <c r="A78" s="15">
        <v>78</v>
      </c>
      <c r="B78" s="17">
        <v>100000</v>
      </c>
      <c r="C78" s="15" t="s">
        <v>29</v>
      </c>
      <c r="D78" s="15" t="s">
        <v>121</v>
      </c>
    </row>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1C795-C60C-4D04-A314-9566E2DFBA70}">
  <sheetPr codeName="Sheet8"/>
  <dimension ref="A1:D31"/>
  <sheetViews>
    <sheetView zoomScale="85" zoomScaleNormal="85" workbookViewId="0">
      <selection activeCell="K33" sqref="K33"/>
    </sheetView>
  </sheetViews>
  <sheetFormatPr defaultRowHeight="18.75"/>
  <cols>
    <col min="1" max="1" width="5.25" bestFit="1" customWidth="1"/>
    <col min="2" max="2" width="50.125" bestFit="1" customWidth="1"/>
    <col min="4" max="4" width="43.625" customWidth="1"/>
  </cols>
  <sheetData>
    <row r="1" spans="1:4">
      <c r="A1" s="1" t="s">
        <v>16</v>
      </c>
      <c r="B1" s="1" t="s">
        <v>17</v>
      </c>
      <c r="C1" s="1" t="s">
        <v>18</v>
      </c>
      <c r="D1" s="1" t="s">
        <v>19</v>
      </c>
    </row>
    <row r="2" spans="1:4">
      <c r="A2" s="1">
        <v>1</v>
      </c>
      <c r="B2" s="2">
        <v>0</v>
      </c>
      <c r="C2" s="1" t="s">
        <v>20</v>
      </c>
      <c r="D2" s="1" t="s">
        <v>122</v>
      </c>
    </row>
    <row r="3" spans="1:4">
      <c r="A3" s="1">
        <v>2</v>
      </c>
      <c r="B3" s="2" t="s">
        <v>123</v>
      </c>
      <c r="C3" s="1" t="s">
        <v>20</v>
      </c>
      <c r="D3" s="1" t="s">
        <v>21</v>
      </c>
    </row>
    <row r="4" spans="1:4">
      <c r="A4" s="1">
        <v>3</v>
      </c>
      <c r="B4" s="1">
        <v>1069000</v>
      </c>
      <c r="C4" s="1" t="s">
        <v>29</v>
      </c>
      <c r="D4" s="1" t="s">
        <v>22</v>
      </c>
    </row>
    <row r="5" spans="1:4">
      <c r="A5" s="1">
        <v>4</v>
      </c>
      <c r="B5" s="1">
        <v>1070000</v>
      </c>
      <c r="C5" s="1" t="s">
        <v>29</v>
      </c>
      <c r="D5" s="1" t="s">
        <v>23</v>
      </c>
    </row>
    <row r="6" spans="1:4">
      <c r="A6" s="1">
        <v>5</v>
      </c>
      <c r="B6" s="1">
        <v>1072000</v>
      </c>
      <c r="C6" s="1" t="s">
        <v>29</v>
      </c>
      <c r="D6" s="1" t="s">
        <v>24</v>
      </c>
    </row>
    <row r="7" spans="1:4">
      <c r="A7" s="1">
        <v>6</v>
      </c>
      <c r="B7" s="1">
        <v>1074000</v>
      </c>
      <c r="C7" s="1" t="s">
        <v>29</v>
      </c>
      <c r="D7" s="1" t="s">
        <v>25</v>
      </c>
    </row>
    <row r="8" spans="1:4">
      <c r="A8" s="1">
        <v>7</v>
      </c>
      <c r="B8" s="2" t="s">
        <v>124</v>
      </c>
      <c r="C8" s="1" t="s">
        <v>20</v>
      </c>
      <c r="D8" s="1" t="s">
        <v>26</v>
      </c>
    </row>
    <row r="9" spans="1:4">
      <c r="A9" s="1">
        <v>8</v>
      </c>
      <c r="B9" s="2" t="s">
        <v>126</v>
      </c>
      <c r="C9" s="1" t="s">
        <v>20</v>
      </c>
      <c r="D9" s="1" t="s">
        <v>27</v>
      </c>
    </row>
    <row r="10" spans="1:4">
      <c r="A10" s="1">
        <v>9</v>
      </c>
      <c r="B10" s="2" t="s">
        <v>127</v>
      </c>
      <c r="C10" s="1" t="s">
        <v>20</v>
      </c>
      <c r="D10" s="1" t="s">
        <v>28</v>
      </c>
    </row>
    <row r="11" spans="1:4">
      <c r="A11" s="1">
        <v>10</v>
      </c>
      <c r="B11" s="2" t="s">
        <v>128</v>
      </c>
      <c r="C11" s="1" t="s">
        <v>20</v>
      </c>
      <c r="D11" s="1" t="s">
        <v>125</v>
      </c>
    </row>
    <row r="12" spans="1:4">
      <c r="A12" s="1">
        <v>11</v>
      </c>
      <c r="B12" s="2" t="s">
        <v>129</v>
      </c>
      <c r="C12" s="1" t="s">
        <v>20</v>
      </c>
      <c r="D12" s="1" t="s">
        <v>130</v>
      </c>
    </row>
    <row r="13" spans="1:4">
      <c r="A13" s="1">
        <v>1</v>
      </c>
      <c r="B13" s="3">
        <v>65</v>
      </c>
      <c r="C13" s="1" t="s">
        <v>29</v>
      </c>
      <c r="D13" s="4" t="s">
        <v>30</v>
      </c>
    </row>
    <row r="14" spans="1:4">
      <c r="A14" s="1">
        <v>2</v>
      </c>
      <c r="B14" s="3">
        <v>3300000</v>
      </c>
      <c r="C14" s="1" t="s">
        <v>29</v>
      </c>
      <c r="D14" s="4" t="s">
        <v>31</v>
      </c>
    </row>
    <row r="15" spans="1:4">
      <c r="A15" s="1">
        <v>3</v>
      </c>
      <c r="B15" s="3">
        <v>4100000</v>
      </c>
      <c r="C15" s="1" t="s">
        <v>29</v>
      </c>
      <c r="D15" s="4" t="s">
        <v>32</v>
      </c>
    </row>
    <row r="16" spans="1:4">
      <c r="A16" s="1">
        <v>4</v>
      </c>
      <c r="B16" s="3">
        <v>7700000</v>
      </c>
      <c r="C16" s="1" t="s">
        <v>29</v>
      </c>
      <c r="D16" s="4" t="s">
        <v>33</v>
      </c>
    </row>
    <row r="17" spans="1:4">
      <c r="A17" s="1">
        <v>5</v>
      </c>
      <c r="B17" s="3">
        <v>10000000</v>
      </c>
      <c r="C17" s="1" t="s">
        <v>29</v>
      </c>
      <c r="D17" s="4" t="s">
        <v>225</v>
      </c>
    </row>
    <row r="18" spans="1:4">
      <c r="A18" s="1">
        <v>6</v>
      </c>
      <c r="B18" s="3">
        <v>1300000</v>
      </c>
      <c r="C18" s="1" t="s">
        <v>29</v>
      </c>
      <c r="D18" s="4" t="s">
        <v>34</v>
      </c>
    </row>
    <row r="19" spans="1:4">
      <c r="A19" s="1">
        <v>7</v>
      </c>
      <c r="B19" s="3">
        <v>4100000</v>
      </c>
      <c r="C19" s="1" t="s">
        <v>29</v>
      </c>
      <c r="D19" s="4" t="s">
        <v>35</v>
      </c>
    </row>
    <row r="20" spans="1:4">
      <c r="A20" s="1">
        <v>8</v>
      </c>
      <c r="B20" s="3">
        <v>7700000</v>
      </c>
      <c r="C20" s="1" t="s">
        <v>29</v>
      </c>
      <c r="D20" s="4" t="s">
        <v>36</v>
      </c>
    </row>
    <row r="21" spans="1:4">
      <c r="A21" s="1">
        <v>9</v>
      </c>
      <c r="B21" s="3">
        <v>10000000</v>
      </c>
      <c r="C21" s="1" t="s">
        <v>29</v>
      </c>
      <c r="D21" s="4" t="s">
        <v>226</v>
      </c>
    </row>
    <row r="22" spans="1:4">
      <c r="A22" s="1">
        <v>10</v>
      </c>
      <c r="B22" s="3" t="s">
        <v>131</v>
      </c>
      <c r="C22" s="1" t="s">
        <v>20</v>
      </c>
      <c r="D22" s="4" t="s">
        <v>37</v>
      </c>
    </row>
    <row r="23" spans="1:4">
      <c r="A23" s="1">
        <v>11</v>
      </c>
      <c r="B23" s="3" t="s">
        <v>132</v>
      </c>
      <c r="C23" s="1" t="s">
        <v>20</v>
      </c>
      <c r="D23" s="4" t="s">
        <v>38</v>
      </c>
    </row>
    <row r="24" spans="1:4">
      <c r="A24" s="1">
        <v>12</v>
      </c>
      <c r="B24" s="3" t="s">
        <v>133</v>
      </c>
      <c r="C24" s="1" t="s">
        <v>20</v>
      </c>
      <c r="D24" s="4" t="s">
        <v>39</v>
      </c>
    </row>
    <row r="25" spans="1:4">
      <c r="A25" s="1">
        <v>13</v>
      </c>
      <c r="B25" s="3" t="s">
        <v>134</v>
      </c>
      <c r="C25" s="1" t="s">
        <v>20</v>
      </c>
      <c r="D25" s="4" t="s">
        <v>40</v>
      </c>
    </row>
    <row r="26" spans="1:4">
      <c r="A26" s="1">
        <v>14</v>
      </c>
      <c r="B26" s="3" t="s">
        <v>135</v>
      </c>
      <c r="C26" s="1" t="s">
        <v>20</v>
      </c>
      <c r="D26" s="4" t="s">
        <v>227</v>
      </c>
    </row>
    <row r="27" spans="1:4">
      <c r="A27" s="1">
        <v>15</v>
      </c>
      <c r="B27" s="3" t="s">
        <v>136</v>
      </c>
      <c r="C27" s="1" t="s">
        <v>20</v>
      </c>
      <c r="D27" s="4" t="s">
        <v>41</v>
      </c>
    </row>
    <row r="28" spans="1:4">
      <c r="A28" s="1">
        <v>16</v>
      </c>
      <c r="B28" s="3" t="s">
        <v>132</v>
      </c>
      <c r="C28" s="1" t="s">
        <v>20</v>
      </c>
      <c r="D28" s="4" t="s">
        <v>42</v>
      </c>
    </row>
    <row r="29" spans="1:4">
      <c r="A29" s="1">
        <v>17</v>
      </c>
      <c r="B29" s="3" t="s">
        <v>133</v>
      </c>
      <c r="C29" s="1" t="s">
        <v>20</v>
      </c>
      <c r="D29" s="4" t="s">
        <v>43</v>
      </c>
    </row>
    <row r="30" spans="1:4">
      <c r="A30" s="1">
        <v>18</v>
      </c>
      <c r="B30" s="3" t="s">
        <v>134</v>
      </c>
      <c r="C30" s="1" t="s">
        <v>20</v>
      </c>
      <c r="D30" s="4" t="s">
        <v>44</v>
      </c>
    </row>
    <row r="31" spans="1:4">
      <c r="A31" s="1">
        <v>19</v>
      </c>
      <c r="B31" s="3" t="s">
        <v>135</v>
      </c>
      <c r="C31" s="1" t="s">
        <v>20</v>
      </c>
      <c r="D31" s="4" t="s">
        <v>228</v>
      </c>
    </row>
  </sheetData>
  <phoneticPr fontId="3"/>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B4A8F-E5D2-44C8-AA9A-651C8367830B}">
  <sheetPr codeName="Sheet9"/>
  <dimension ref="A1:E56"/>
  <sheetViews>
    <sheetView workbookViewId="0">
      <selection activeCell="K33" sqref="K33"/>
    </sheetView>
  </sheetViews>
  <sheetFormatPr defaultRowHeight="18.75"/>
  <cols>
    <col min="1" max="1" width="5.25" bestFit="1" customWidth="1"/>
    <col min="2" max="2" width="8.5" bestFit="1" customWidth="1"/>
    <col min="4" max="4" width="64.75" bestFit="1" customWidth="1"/>
  </cols>
  <sheetData>
    <row r="1" spans="1:5">
      <c r="A1" s="1" t="s">
        <v>16</v>
      </c>
      <c r="B1" s="1" t="s">
        <v>17</v>
      </c>
      <c r="C1" s="1" t="s">
        <v>18</v>
      </c>
      <c r="D1" s="3" t="s">
        <v>19</v>
      </c>
      <c r="E1" s="7"/>
    </row>
    <row r="2" spans="1:5">
      <c r="A2" s="1">
        <v>1</v>
      </c>
      <c r="B2" s="1">
        <v>430000</v>
      </c>
      <c r="C2" s="1" t="s">
        <v>29</v>
      </c>
      <c r="D2" s="3" t="s">
        <v>220</v>
      </c>
      <c r="E2" s="7"/>
    </row>
    <row r="3" spans="1:5">
      <c r="A3" s="1">
        <v>2</v>
      </c>
      <c r="B3" s="1">
        <v>290000</v>
      </c>
      <c r="C3" s="1" t="s">
        <v>219</v>
      </c>
      <c r="D3" s="3" t="s">
        <v>221</v>
      </c>
      <c r="E3" s="7"/>
    </row>
    <row r="4" spans="1:5">
      <c r="A4" s="1">
        <v>3</v>
      </c>
      <c r="B4" s="1">
        <v>150000</v>
      </c>
      <c r="C4" s="1" t="s">
        <v>219</v>
      </c>
      <c r="D4" s="3" t="s">
        <v>222</v>
      </c>
      <c r="E4" s="7"/>
    </row>
    <row r="5" spans="1:5">
      <c r="A5" s="1">
        <v>4</v>
      </c>
      <c r="B5" s="1">
        <v>330000</v>
      </c>
      <c r="C5" s="1" t="s">
        <v>29</v>
      </c>
      <c r="D5" s="3" t="s">
        <v>137</v>
      </c>
      <c r="E5" s="7" t="s">
        <v>144</v>
      </c>
    </row>
    <row r="6" spans="1:5">
      <c r="A6" s="1">
        <v>5</v>
      </c>
      <c r="B6" s="1">
        <v>220000</v>
      </c>
      <c r="C6" s="1" t="s">
        <v>29</v>
      </c>
      <c r="D6" s="3" t="s">
        <v>138</v>
      </c>
      <c r="E6" s="7" t="s">
        <v>157</v>
      </c>
    </row>
    <row r="7" spans="1:5">
      <c r="A7" s="1">
        <v>6</v>
      </c>
      <c r="B7" s="1">
        <v>110000</v>
      </c>
      <c r="C7" s="1" t="s">
        <v>29</v>
      </c>
      <c r="D7" s="3" t="s">
        <v>139</v>
      </c>
      <c r="E7" s="7" t="s">
        <v>170</v>
      </c>
    </row>
    <row r="8" spans="1:5">
      <c r="A8" s="1">
        <v>7</v>
      </c>
      <c r="B8" s="1">
        <v>380000</v>
      </c>
      <c r="C8" s="1" t="s">
        <v>29</v>
      </c>
      <c r="D8" s="3" t="s">
        <v>140</v>
      </c>
      <c r="E8" s="7" t="s">
        <v>144</v>
      </c>
    </row>
    <row r="9" spans="1:5">
      <c r="A9" s="1">
        <v>8</v>
      </c>
      <c r="B9" s="1">
        <v>260000</v>
      </c>
      <c r="C9" s="1" t="s">
        <v>29</v>
      </c>
      <c r="D9" s="3" t="s">
        <v>141</v>
      </c>
      <c r="E9" s="7" t="s">
        <v>157</v>
      </c>
    </row>
    <row r="10" spans="1:5">
      <c r="A10" s="1">
        <v>9</v>
      </c>
      <c r="B10" s="1">
        <v>130000</v>
      </c>
      <c r="C10" s="1" t="s">
        <v>29</v>
      </c>
      <c r="D10" s="3" t="s">
        <v>142</v>
      </c>
      <c r="E10" s="7" t="s">
        <v>170</v>
      </c>
    </row>
    <row r="11" spans="1:5">
      <c r="A11" s="1">
        <v>10</v>
      </c>
      <c r="B11" s="1">
        <v>330000</v>
      </c>
      <c r="C11" s="1" t="s">
        <v>29</v>
      </c>
      <c r="D11" s="3" t="s">
        <v>143</v>
      </c>
      <c r="E11" s="7" t="s">
        <v>146</v>
      </c>
    </row>
    <row r="12" spans="1:5">
      <c r="A12" s="1">
        <v>11</v>
      </c>
      <c r="B12" s="1">
        <v>330000</v>
      </c>
      <c r="C12" s="1" t="s">
        <v>29</v>
      </c>
      <c r="D12" s="3" t="s">
        <v>145</v>
      </c>
      <c r="E12" s="7" t="s">
        <v>148</v>
      </c>
    </row>
    <row r="13" spans="1:5">
      <c r="A13" s="1">
        <v>12</v>
      </c>
      <c r="B13" s="1">
        <v>310000</v>
      </c>
      <c r="C13" s="1" t="s">
        <v>29</v>
      </c>
      <c r="D13" s="3" t="s">
        <v>147</v>
      </c>
      <c r="E13" s="7" t="s">
        <v>150</v>
      </c>
    </row>
    <row r="14" spans="1:5">
      <c r="A14" s="1">
        <v>13</v>
      </c>
      <c r="B14" s="1">
        <v>260000</v>
      </c>
      <c r="C14" s="1" t="s">
        <v>29</v>
      </c>
      <c r="D14" s="3" t="s">
        <v>149</v>
      </c>
      <c r="E14" s="7" t="s">
        <v>152</v>
      </c>
    </row>
    <row r="15" spans="1:5">
      <c r="A15" s="1">
        <v>14</v>
      </c>
      <c r="B15" s="1">
        <v>210000</v>
      </c>
      <c r="C15" s="1" t="s">
        <v>29</v>
      </c>
      <c r="D15" s="3" t="s">
        <v>151</v>
      </c>
      <c r="E15" s="7" t="s">
        <v>154</v>
      </c>
    </row>
    <row r="16" spans="1:5">
      <c r="A16" s="1">
        <v>15</v>
      </c>
      <c r="B16" s="1">
        <v>160000</v>
      </c>
      <c r="C16" s="1" t="s">
        <v>29</v>
      </c>
      <c r="D16" s="3" t="s">
        <v>153</v>
      </c>
      <c r="E16" s="7" t="s">
        <v>155</v>
      </c>
    </row>
    <row r="17" spans="1:5">
      <c r="A17" s="1">
        <v>16</v>
      </c>
      <c r="B17" s="1">
        <v>110000</v>
      </c>
      <c r="C17" s="1" t="s">
        <v>29</v>
      </c>
      <c r="D17" s="3" t="s">
        <v>209</v>
      </c>
      <c r="E17" s="7" t="s">
        <v>200</v>
      </c>
    </row>
    <row r="18" spans="1:5">
      <c r="A18" s="1">
        <v>17</v>
      </c>
      <c r="B18" s="1">
        <v>60000</v>
      </c>
      <c r="C18" s="1" t="s">
        <v>29</v>
      </c>
      <c r="D18" s="3" t="s">
        <v>210</v>
      </c>
      <c r="E18" s="7" t="s">
        <v>201</v>
      </c>
    </row>
    <row r="19" spans="1:5">
      <c r="A19" s="1">
        <v>18</v>
      </c>
      <c r="B19" s="1">
        <v>30000</v>
      </c>
      <c r="C19" s="1" t="s">
        <v>29</v>
      </c>
      <c r="D19" s="3" t="s">
        <v>211</v>
      </c>
      <c r="E19" s="7" t="s">
        <v>202</v>
      </c>
    </row>
    <row r="20" spans="1:5">
      <c r="A20" s="1">
        <v>19</v>
      </c>
      <c r="B20" s="1">
        <v>220000</v>
      </c>
      <c r="C20" s="1" t="s">
        <v>29</v>
      </c>
      <c r="D20" s="3" t="s">
        <v>156</v>
      </c>
      <c r="E20" s="7" t="s">
        <v>159</v>
      </c>
    </row>
    <row r="21" spans="1:5">
      <c r="A21" s="1">
        <v>20</v>
      </c>
      <c r="B21" s="1">
        <v>220000</v>
      </c>
      <c r="C21" s="1" t="s">
        <v>29</v>
      </c>
      <c r="D21" s="3" t="s">
        <v>158</v>
      </c>
      <c r="E21" s="7" t="s">
        <v>161</v>
      </c>
    </row>
    <row r="22" spans="1:5">
      <c r="A22" s="1">
        <v>21</v>
      </c>
      <c r="B22" s="1">
        <v>210000</v>
      </c>
      <c r="C22" s="1" t="s">
        <v>29</v>
      </c>
      <c r="D22" s="3" t="s">
        <v>160</v>
      </c>
      <c r="E22" s="7" t="s">
        <v>163</v>
      </c>
    </row>
    <row r="23" spans="1:5">
      <c r="A23" s="1">
        <v>22</v>
      </c>
      <c r="B23" s="1">
        <v>180000</v>
      </c>
      <c r="C23" s="1" t="s">
        <v>29</v>
      </c>
      <c r="D23" s="3" t="s">
        <v>162</v>
      </c>
      <c r="E23" s="7" t="s">
        <v>165</v>
      </c>
    </row>
    <row r="24" spans="1:5">
      <c r="A24" s="1">
        <v>23</v>
      </c>
      <c r="B24" s="1">
        <v>140000</v>
      </c>
      <c r="C24" s="1" t="s">
        <v>29</v>
      </c>
      <c r="D24" s="3" t="s">
        <v>164</v>
      </c>
      <c r="E24" s="7" t="s">
        <v>167</v>
      </c>
    </row>
    <row r="25" spans="1:5">
      <c r="A25" s="1">
        <v>24</v>
      </c>
      <c r="B25" s="1">
        <v>110000</v>
      </c>
      <c r="C25" s="1" t="s">
        <v>29</v>
      </c>
      <c r="D25" s="3" t="s">
        <v>166</v>
      </c>
      <c r="E25" s="7" t="s">
        <v>168</v>
      </c>
    </row>
    <row r="26" spans="1:5">
      <c r="A26" s="1">
        <v>25</v>
      </c>
      <c r="B26" s="1">
        <v>80000</v>
      </c>
      <c r="C26" s="1" t="s">
        <v>29</v>
      </c>
      <c r="D26" s="3" t="s">
        <v>212</v>
      </c>
      <c r="E26" s="7" t="s">
        <v>203</v>
      </c>
    </row>
    <row r="27" spans="1:5">
      <c r="A27" s="1">
        <v>26</v>
      </c>
      <c r="B27" s="1">
        <v>40000</v>
      </c>
      <c r="C27" s="1" t="s">
        <v>29</v>
      </c>
      <c r="D27" s="3" t="s">
        <v>213</v>
      </c>
      <c r="E27" s="7" t="s">
        <v>204</v>
      </c>
    </row>
    <row r="28" spans="1:5">
      <c r="A28" s="1">
        <v>27</v>
      </c>
      <c r="B28" s="1">
        <v>20000</v>
      </c>
      <c r="C28" s="1" t="s">
        <v>29</v>
      </c>
      <c r="D28" s="3" t="s">
        <v>214</v>
      </c>
      <c r="E28" s="7" t="s">
        <v>205</v>
      </c>
    </row>
    <row r="29" spans="1:5">
      <c r="A29" s="1">
        <v>28</v>
      </c>
      <c r="B29" s="1">
        <v>110000</v>
      </c>
      <c r="C29" s="1" t="s">
        <v>29</v>
      </c>
      <c r="D29" s="3" t="s">
        <v>169</v>
      </c>
      <c r="E29" s="7" t="s">
        <v>172</v>
      </c>
    </row>
    <row r="30" spans="1:5">
      <c r="A30" s="1">
        <v>29</v>
      </c>
      <c r="B30" s="1">
        <v>110000</v>
      </c>
      <c r="C30" s="1" t="s">
        <v>29</v>
      </c>
      <c r="D30" s="3" t="s">
        <v>171</v>
      </c>
      <c r="E30" s="7" t="s">
        <v>174</v>
      </c>
    </row>
    <row r="31" spans="1:5">
      <c r="A31" s="1">
        <v>30</v>
      </c>
      <c r="B31" s="1">
        <v>110000</v>
      </c>
      <c r="C31" s="1" t="s">
        <v>29</v>
      </c>
      <c r="D31" s="3" t="s">
        <v>173</v>
      </c>
      <c r="E31" s="7" t="s">
        <v>176</v>
      </c>
    </row>
    <row r="32" spans="1:5">
      <c r="A32" s="1">
        <v>31</v>
      </c>
      <c r="B32" s="1">
        <v>90000</v>
      </c>
      <c r="C32" s="1" t="s">
        <v>29</v>
      </c>
      <c r="D32" s="3" t="s">
        <v>175</v>
      </c>
      <c r="E32" s="7" t="s">
        <v>178</v>
      </c>
    </row>
    <row r="33" spans="1:5">
      <c r="A33" s="1">
        <v>32</v>
      </c>
      <c r="B33" s="1">
        <v>70000</v>
      </c>
      <c r="C33" s="1" t="s">
        <v>29</v>
      </c>
      <c r="D33" s="3" t="s">
        <v>177</v>
      </c>
      <c r="E33" s="7" t="s">
        <v>180</v>
      </c>
    </row>
    <row r="34" spans="1:5">
      <c r="A34" s="1">
        <v>33</v>
      </c>
      <c r="B34" s="1">
        <v>60000</v>
      </c>
      <c r="C34" s="1" t="s">
        <v>29</v>
      </c>
      <c r="D34" s="3" t="s">
        <v>179</v>
      </c>
      <c r="E34" s="7" t="s">
        <v>181</v>
      </c>
    </row>
    <row r="35" spans="1:5">
      <c r="A35" s="1">
        <v>34</v>
      </c>
      <c r="B35" s="1">
        <v>40000</v>
      </c>
      <c r="C35" s="1" t="s">
        <v>29</v>
      </c>
      <c r="D35" s="3" t="s">
        <v>215</v>
      </c>
      <c r="E35" s="7" t="s">
        <v>206</v>
      </c>
    </row>
    <row r="36" spans="1:5">
      <c r="A36" s="1">
        <v>35</v>
      </c>
      <c r="B36" s="1">
        <v>20000</v>
      </c>
      <c r="C36" s="1" t="s">
        <v>29</v>
      </c>
      <c r="D36" s="3" t="s">
        <v>216</v>
      </c>
      <c r="E36" s="7" t="s">
        <v>207</v>
      </c>
    </row>
    <row r="37" spans="1:5">
      <c r="A37" s="1">
        <v>36</v>
      </c>
      <c r="B37" s="1">
        <v>10000</v>
      </c>
      <c r="C37" s="1" t="s">
        <v>29</v>
      </c>
      <c r="D37" s="3" t="s">
        <v>217</v>
      </c>
      <c r="E37" s="7" t="s">
        <v>208</v>
      </c>
    </row>
    <row r="38" spans="1:5">
      <c r="A38" s="1">
        <v>37</v>
      </c>
      <c r="B38" s="1">
        <v>330000</v>
      </c>
      <c r="C38" s="1" t="s">
        <v>29</v>
      </c>
      <c r="D38" s="3" t="s">
        <v>182</v>
      </c>
      <c r="E38" s="7"/>
    </row>
    <row r="39" spans="1:5">
      <c r="A39" s="1">
        <v>38</v>
      </c>
      <c r="B39" s="1">
        <v>450000</v>
      </c>
      <c r="C39" s="1" t="s">
        <v>29</v>
      </c>
      <c r="D39" s="3" t="s">
        <v>183</v>
      </c>
      <c r="E39" s="7"/>
    </row>
    <row r="40" spans="1:5">
      <c r="A40" s="1">
        <v>39</v>
      </c>
      <c r="B40" s="1">
        <v>380000</v>
      </c>
      <c r="C40" s="1" t="s">
        <v>29</v>
      </c>
      <c r="D40" s="3" t="s">
        <v>184</v>
      </c>
      <c r="E40" s="7"/>
    </row>
    <row r="41" spans="1:5">
      <c r="A41" s="1">
        <v>40</v>
      </c>
      <c r="B41" s="1">
        <v>450000</v>
      </c>
      <c r="C41" s="1" t="s">
        <v>29</v>
      </c>
      <c r="D41" s="3" t="s">
        <v>185</v>
      </c>
      <c r="E41" s="7"/>
    </row>
    <row r="42" spans="1:5">
      <c r="A42" s="1">
        <v>41</v>
      </c>
      <c r="B42" s="1">
        <v>0</v>
      </c>
      <c r="C42" s="1" t="s">
        <v>29</v>
      </c>
      <c r="D42" s="3" t="s">
        <v>186</v>
      </c>
      <c r="E42" s="7"/>
    </row>
    <row r="43" spans="1:5">
      <c r="A43" s="1">
        <v>42</v>
      </c>
      <c r="B43" s="1">
        <v>260000</v>
      </c>
      <c r="C43" s="1" t="s">
        <v>29</v>
      </c>
      <c r="D43" s="3" t="s">
        <v>187</v>
      </c>
      <c r="E43" s="7"/>
    </row>
    <row r="44" spans="1:5">
      <c r="A44" s="1">
        <v>43</v>
      </c>
      <c r="B44" s="1">
        <v>300000</v>
      </c>
      <c r="C44" s="1" t="s">
        <v>29</v>
      </c>
      <c r="D44" s="3" t="s">
        <v>188</v>
      </c>
      <c r="E44" s="7"/>
    </row>
    <row r="45" spans="1:5">
      <c r="A45" s="1">
        <v>44</v>
      </c>
      <c r="B45" s="1">
        <v>530000</v>
      </c>
      <c r="C45" s="1" t="s">
        <v>29</v>
      </c>
      <c r="D45" s="3" t="s">
        <v>189</v>
      </c>
      <c r="E45" s="7"/>
    </row>
    <row r="46" spans="1:5">
      <c r="A46" s="1">
        <v>45</v>
      </c>
      <c r="B46" s="1">
        <v>260000</v>
      </c>
      <c r="C46" s="1" t="s">
        <v>29</v>
      </c>
      <c r="D46" s="3" t="s">
        <v>190</v>
      </c>
      <c r="E46" s="7"/>
    </row>
    <row r="47" spans="1:5">
      <c r="A47" s="1">
        <v>46</v>
      </c>
      <c r="B47" s="1">
        <v>300000</v>
      </c>
      <c r="C47" s="1" t="s">
        <v>29</v>
      </c>
      <c r="D47" s="3" t="s">
        <v>218</v>
      </c>
      <c r="E47" s="7"/>
    </row>
    <row r="48" spans="1:5">
      <c r="A48" s="1">
        <v>47</v>
      </c>
      <c r="B48" s="1">
        <v>260000</v>
      </c>
      <c r="C48" s="1" t="s">
        <v>29</v>
      </c>
      <c r="D48" s="3" t="s">
        <v>191</v>
      </c>
      <c r="E48" s="7"/>
    </row>
    <row r="49" spans="1:5">
      <c r="A49" s="1">
        <v>48</v>
      </c>
      <c r="B49" s="1">
        <v>260000</v>
      </c>
      <c r="C49" s="1" t="s">
        <v>29</v>
      </c>
      <c r="D49" s="3" t="s">
        <v>192</v>
      </c>
      <c r="E49" s="7"/>
    </row>
    <row r="50" spans="1:5">
      <c r="A50" s="1">
        <v>49</v>
      </c>
      <c r="B50" s="1">
        <v>350000</v>
      </c>
      <c r="C50" s="1" t="s">
        <v>29</v>
      </c>
      <c r="D50" s="3" t="s">
        <v>193</v>
      </c>
      <c r="E50" s="7"/>
    </row>
    <row r="51" spans="1:5">
      <c r="A51" s="1">
        <v>50</v>
      </c>
      <c r="B51" s="1">
        <v>320000</v>
      </c>
      <c r="C51" s="1" t="s">
        <v>29</v>
      </c>
      <c r="D51" s="3" t="s">
        <v>194</v>
      </c>
      <c r="E51" s="7"/>
    </row>
    <row r="52" spans="1:5">
      <c r="A52" s="1">
        <v>51</v>
      </c>
      <c r="B52" s="1">
        <v>1250000</v>
      </c>
      <c r="C52" s="1" t="s">
        <v>29</v>
      </c>
      <c r="D52" s="3" t="s">
        <v>195</v>
      </c>
      <c r="E52" s="7"/>
    </row>
    <row r="53" spans="1:5">
      <c r="A53" s="1">
        <v>52</v>
      </c>
      <c r="B53" s="1">
        <v>5000000</v>
      </c>
      <c r="C53" s="1" t="s">
        <v>29</v>
      </c>
      <c r="D53" s="3" t="s">
        <v>196</v>
      </c>
      <c r="E53" s="7"/>
    </row>
    <row r="54" spans="1:5">
      <c r="A54" s="1">
        <v>53</v>
      </c>
      <c r="B54" s="3">
        <v>150000</v>
      </c>
      <c r="C54" s="3" t="s">
        <v>29</v>
      </c>
      <c r="D54" s="5" t="s">
        <v>197</v>
      </c>
      <c r="E54" s="7"/>
    </row>
    <row r="55" spans="1:5">
      <c r="A55" s="1">
        <v>54</v>
      </c>
      <c r="B55" s="5">
        <v>100000</v>
      </c>
      <c r="C55" s="5" t="s">
        <v>29</v>
      </c>
      <c r="D55" s="5" t="s">
        <v>198</v>
      </c>
      <c r="E55" s="7"/>
    </row>
    <row r="56" spans="1:5">
      <c r="A56" s="1">
        <v>55</v>
      </c>
      <c r="B56" s="8">
        <v>750000</v>
      </c>
      <c r="C56" s="8" t="s">
        <v>29</v>
      </c>
      <c r="D56" s="9" t="s">
        <v>199</v>
      </c>
      <c r="E56" s="7"/>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【様式1】所得・控除計算書（死亡）</vt:lpstr>
      <vt:lpstr>計算シート</vt:lpstr>
      <vt:lpstr>LIST(所得区分)</vt:lpstr>
      <vt:lpstr>LIST(給与所得)</vt:lpstr>
      <vt:lpstr>LIST(人的控除)</vt:lpstr>
      <vt:lpstr>'【様式1】所得・控除計算書（死亡）'!Print_Area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gakusei109</dc:creator>
  <cp:lastModifiedBy>gakusei105</cp:lastModifiedBy>
  <cp:lastPrinted>2025-11-25T06:27:23Z</cp:lastPrinted>
  <dcterms:created xsi:type="dcterms:W3CDTF">2022-09-22T04:08:52Z</dcterms:created>
  <dcterms:modified xsi:type="dcterms:W3CDTF">2026-01-23T05:20:53Z</dcterms:modified>
</cp:coreProperties>
</file>