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ackup_sv\users\★研究支援係の仕事★\53_リーディング大学院\200.整備書類\様式【修正中】\"/>
    </mc:Choice>
  </mc:AlternateContent>
  <bookViews>
    <workbookView xWindow="0" yWindow="0" windowWidth="21570" windowHeight="8175" activeTab="1"/>
  </bookViews>
  <sheets>
    <sheet name="Form13-1" sheetId="24" r:id="rId1"/>
    <sheet name="From13-2" sheetId="21" r:id="rId2"/>
    <sheet name="Form13-3(TOP)" sheetId="1" r:id="rId3"/>
    <sheet name="雑誌論文_Research Paper" sheetId="2" r:id="rId4"/>
    <sheet name="図書_Published Book" sheetId="4" r:id="rId5"/>
    <sheet name="総説・解説・展望_Review・Commentary" sheetId="5" r:id="rId6"/>
    <sheet name="特許_Patent" sheetId="6" r:id="rId7"/>
    <sheet name="受賞_Awards・Prizes" sheetId="7" r:id="rId8"/>
    <sheet name="国際会議発表_Presentations1" sheetId="8" r:id="rId9"/>
    <sheet name="学会発表_Presentations2" sheetId="9" r:id="rId10"/>
    <sheet name="招待講演_Invited Lectures" sheetId="10" r:id="rId11"/>
    <sheet name="報道_Press Releases" sheetId="11" r:id="rId12"/>
    <sheet name="研究費の獲得_Status of Research Funds" sheetId="12" r:id="rId13"/>
    <sheet name="学部外共同研究_Collaborative Research1" sheetId="13" r:id="rId14"/>
    <sheet name="国際共同研究_Collaborative Research 2" sheetId="14" r:id="rId15"/>
    <sheet name="事業化_Commercialized Products" sheetId="20" r:id="rId16"/>
    <sheet name="企業からの技術相談_Technical Consult" sheetId="15" r:id="rId17"/>
    <sheet name="留学・インターンシップ_Overseas Study" sheetId="16" r:id="rId18"/>
    <sheet name="研究指導実績_Direction Researches" sheetId="17" r:id="rId19"/>
    <sheet name="英語能力 English Proficiency" sheetId="18" r:id="rId20"/>
    <sheet name="その他_Other" sheetId="19" r:id="rId21"/>
  </sheets>
  <definedNames>
    <definedName name="_xlnm._FilterDatabase" localSheetId="1" hidden="1">'From13-2'!$B$3:$S$165</definedName>
    <definedName name="_xlnm.Print_Area" localSheetId="0">'Form13-1'!$A$1:$I$26</definedName>
    <definedName name="_xlnm.Print_Area" localSheetId="2">'Form13-3(TOP)'!$A$1:$K$55</definedName>
    <definedName name="_xlnm.Print_Area" localSheetId="1">'From13-2'!$A$1:$AB$165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8" i="21" l="1"/>
  <c r="Q91" i="21"/>
  <c r="R73" i="21"/>
  <c r="O73" i="21"/>
  <c r="Q5" i="21"/>
  <c r="M143" i="21"/>
  <c r="L142" i="21"/>
  <c r="K141" i="21"/>
  <c r="J140" i="21"/>
  <c r="I139" i="21"/>
  <c r="S138" i="21" s="1"/>
  <c r="M137" i="21"/>
  <c r="L136" i="21"/>
  <c r="K135" i="21"/>
  <c r="J134" i="21"/>
  <c r="I133" i="21"/>
  <c r="M131" i="21"/>
  <c r="L130" i="21"/>
  <c r="K129" i="21"/>
  <c r="J128" i="21"/>
  <c r="I127" i="21"/>
  <c r="M125" i="21"/>
  <c r="L124" i="21"/>
  <c r="K123" i="21"/>
  <c r="J122" i="21"/>
  <c r="I121" i="21"/>
  <c r="M119" i="21"/>
  <c r="L118" i="21"/>
  <c r="K117" i="21"/>
  <c r="J116" i="21"/>
  <c r="I115" i="21"/>
  <c r="M113" i="21"/>
  <c r="L112" i="21"/>
  <c r="R108" i="21" s="1"/>
  <c r="K111" i="21"/>
  <c r="Q108" i="21" s="1"/>
  <c r="J110" i="21"/>
  <c r="I109" i="21"/>
  <c r="O108" i="21" s="1"/>
  <c r="M107" i="21"/>
  <c r="L106" i="21"/>
  <c r="K105" i="21"/>
  <c r="J104" i="21"/>
  <c r="I103" i="21"/>
  <c r="M102" i="21"/>
  <c r="L101" i="21"/>
  <c r="K100" i="21"/>
  <c r="J99" i="21"/>
  <c r="I98" i="21"/>
  <c r="M96" i="21"/>
  <c r="L95" i="21"/>
  <c r="R91" i="21" s="1"/>
  <c r="K94" i="21"/>
  <c r="J93" i="21"/>
  <c r="P91" i="21" s="1"/>
  <c r="I92" i="21"/>
  <c r="O91" i="21" s="1"/>
  <c r="M90" i="21"/>
  <c r="L89" i="21"/>
  <c r="K88" i="21"/>
  <c r="J87" i="21"/>
  <c r="I86" i="21"/>
  <c r="M84" i="21"/>
  <c r="L83" i="21"/>
  <c r="K82" i="21"/>
  <c r="J81" i="21"/>
  <c r="I80" i="21"/>
  <c r="M78" i="21"/>
  <c r="L77" i="21"/>
  <c r="K76" i="21"/>
  <c r="Q73" i="21" s="1"/>
  <c r="J75" i="21"/>
  <c r="P73" i="21" s="1"/>
  <c r="I74" i="21"/>
  <c r="M72" i="21"/>
  <c r="L71" i="21"/>
  <c r="K70" i="21"/>
  <c r="J69" i="21"/>
  <c r="P55" i="21" s="1"/>
  <c r="I68" i="21"/>
  <c r="M66" i="21"/>
  <c r="L65" i="21"/>
  <c r="K64" i="21"/>
  <c r="J63" i="21"/>
  <c r="I62" i="21"/>
  <c r="M60" i="21"/>
  <c r="L59" i="21"/>
  <c r="R55" i="21" s="1"/>
  <c r="K58" i="21"/>
  <c r="Q55" i="21" s="1"/>
  <c r="J57" i="21"/>
  <c r="M54" i="21"/>
  <c r="L53" i="21"/>
  <c r="K52" i="21"/>
  <c r="J51" i="21"/>
  <c r="I50" i="21"/>
  <c r="I56" i="21"/>
  <c r="K7" i="21"/>
  <c r="M9" i="21"/>
  <c r="M49" i="21"/>
  <c r="L48" i="21"/>
  <c r="K47" i="21"/>
  <c r="J46" i="21"/>
  <c r="I45" i="21"/>
  <c r="M44" i="21"/>
  <c r="L43" i="21"/>
  <c r="K42" i="21"/>
  <c r="J41" i="21"/>
  <c r="I40" i="21"/>
  <c r="M39" i="21"/>
  <c r="L38" i="21"/>
  <c r="K37" i="21"/>
  <c r="J36" i="21"/>
  <c r="I35" i="21"/>
  <c r="M34" i="21"/>
  <c r="L33" i="21"/>
  <c r="K32" i="21"/>
  <c r="J31" i="21"/>
  <c r="I30" i="21"/>
  <c r="M29" i="21"/>
  <c r="L28" i="21"/>
  <c r="K27" i="21"/>
  <c r="J26" i="21"/>
  <c r="I25" i="21"/>
  <c r="M24" i="21"/>
  <c r="L23" i="21"/>
  <c r="K22" i="21"/>
  <c r="J21" i="21"/>
  <c r="I20" i="21"/>
  <c r="M19" i="21"/>
  <c r="L18" i="21"/>
  <c r="K17" i="21"/>
  <c r="J16" i="21"/>
  <c r="I15" i="21"/>
  <c r="N5" i="21"/>
  <c r="M14" i="21"/>
  <c r="L13" i="21"/>
  <c r="K12" i="21"/>
  <c r="J11" i="21"/>
  <c r="I10" i="21"/>
  <c r="L8" i="21"/>
  <c r="J6" i="21"/>
  <c r="I5" i="21"/>
  <c r="O55" i="21" l="1"/>
  <c r="S55" i="21"/>
  <c r="O5" i="21"/>
  <c r="J54" i="1"/>
  <c r="I54" i="1"/>
  <c r="H54" i="1"/>
  <c r="G54" i="1"/>
  <c r="G43" i="1"/>
  <c r="H43" i="1"/>
  <c r="I43" i="1"/>
  <c r="J43" i="1"/>
  <c r="K43" i="1"/>
  <c r="J52" i="1"/>
  <c r="K52" i="1"/>
  <c r="I52" i="1"/>
  <c r="H52" i="1"/>
  <c r="G52" i="1"/>
  <c r="F53" i="1"/>
  <c r="K53" i="1"/>
  <c r="J53" i="1"/>
  <c r="I53" i="1"/>
  <c r="H53" i="1"/>
  <c r="G53" i="1"/>
  <c r="G37" i="1"/>
  <c r="N143" i="21"/>
  <c r="O143" i="21"/>
  <c r="S91" i="21" l="1"/>
  <c r="AH138" i="21"/>
  <c r="X145" i="21"/>
  <c r="W146" i="21"/>
  <c r="W147" i="21"/>
  <c r="W148" i="21"/>
  <c r="W149" i="21"/>
  <c r="W150" i="21"/>
  <c r="W151" i="21"/>
  <c r="W152" i="21"/>
  <c r="W153" i="21"/>
  <c r="W154" i="21"/>
  <c r="W155" i="21"/>
  <c r="W156" i="21"/>
  <c r="W157" i="21"/>
  <c r="W158" i="21"/>
  <c r="W159" i="21"/>
  <c r="W160" i="21"/>
  <c r="W161" i="21"/>
  <c r="W163" i="21"/>
  <c r="K37" i="1"/>
  <c r="J3" i="2"/>
  <c r="AH4" i="21" l="1"/>
  <c r="Y145" i="21" l="1"/>
  <c r="Z145" i="21"/>
  <c r="AA145" i="21"/>
  <c r="AB145" i="21"/>
  <c r="Y147" i="21"/>
  <c r="AA147" i="21"/>
  <c r="X148" i="21"/>
  <c r="AB148" i="21"/>
  <c r="Z149" i="21"/>
  <c r="AA149" i="21"/>
  <c r="Y151" i="21"/>
  <c r="X152" i="21"/>
  <c r="Y152" i="21"/>
  <c r="Z152" i="21"/>
  <c r="AA152" i="21"/>
  <c r="AB152" i="21"/>
  <c r="Z153" i="21"/>
  <c r="AB153" i="21"/>
  <c r="AA154" i="21"/>
  <c r="X156" i="21"/>
  <c r="AB156" i="21"/>
  <c r="Y158" i="21"/>
  <c r="AA158" i="21"/>
  <c r="Z159" i="21"/>
  <c r="X160" i="21"/>
  <c r="Z160" i="21"/>
  <c r="AB160" i="21"/>
  <c r="X161" i="21"/>
  <c r="Y161" i="21"/>
  <c r="Z161" i="21"/>
  <c r="AA161" i="21"/>
  <c r="AB161" i="21"/>
  <c r="X163" i="21"/>
  <c r="Y163" i="21"/>
  <c r="Z163" i="21"/>
  <c r="AA163" i="21"/>
  <c r="AB163" i="21"/>
  <c r="X164" i="21"/>
  <c r="Y164" i="21"/>
  <c r="Z164" i="21"/>
  <c r="AA164" i="21"/>
  <c r="AB164" i="21"/>
  <c r="K54" i="1"/>
  <c r="F54" i="1"/>
  <c r="AB162" i="21"/>
  <c r="AA162" i="21"/>
  <c r="Z162" i="21"/>
  <c r="Y162" i="21"/>
  <c r="X162" i="21"/>
  <c r="W162" i="21"/>
  <c r="F52" i="1"/>
  <c r="K51" i="1"/>
  <c r="J51" i="1"/>
  <c r="AA160" i="21" s="1"/>
  <c r="I51" i="1"/>
  <c r="H51" i="1"/>
  <c r="Y160" i="21" s="1"/>
  <c r="G51" i="1"/>
  <c r="F51" i="1"/>
  <c r="K50" i="1"/>
  <c r="AB159" i="21" s="1"/>
  <c r="J50" i="1"/>
  <c r="AA159" i="21" s="1"/>
  <c r="I50" i="1"/>
  <c r="H50" i="1"/>
  <c r="Y159" i="21" s="1"/>
  <c r="G50" i="1"/>
  <c r="X159" i="21" s="1"/>
  <c r="F50" i="1"/>
  <c r="K49" i="1"/>
  <c r="AB158" i="21" s="1"/>
  <c r="J49" i="1"/>
  <c r="I49" i="1"/>
  <c r="Z158" i="21" s="1"/>
  <c r="H49" i="1"/>
  <c r="G49" i="1"/>
  <c r="X158" i="21" s="1"/>
  <c r="F49" i="1"/>
  <c r="K48" i="1"/>
  <c r="AB157" i="21" s="1"/>
  <c r="J48" i="1"/>
  <c r="AA157" i="21" s="1"/>
  <c r="I48" i="1"/>
  <c r="Z157" i="21" s="1"/>
  <c r="H48" i="1"/>
  <c r="Y157" i="21" s="1"/>
  <c r="G48" i="1"/>
  <c r="X157" i="21" s="1"/>
  <c r="F48" i="1"/>
  <c r="K47" i="1"/>
  <c r="J47" i="1"/>
  <c r="AA156" i="21" s="1"/>
  <c r="I47" i="1"/>
  <c r="Z156" i="21" s="1"/>
  <c r="H47" i="1"/>
  <c r="Y156" i="21" s="1"/>
  <c r="G47" i="1"/>
  <c r="F47" i="1"/>
  <c r="K46" i="1"/>
  <c r="AB155" i="21" s="1"/>
  <c r="J46" i="1"/>
  <c r="AA155" i="21" s="1"/>
  <c r="I46" i="1"/>
  <c r="Z155" i="21" s="1"/>
  <c r="H46" i="1"/>
  <c r="Y155" i="21" s="1"/>
  <c r="G46" i="1"/>
  <c r="X155" i="21" s="1"/>
  <c r="F46" i="1"/>
  <c r="K45" i="1"/>
  <c r="AB154" i="21" s="1"/>
  <c r="J45" i="1"/>
  <c r="I45" i="1"/>
  <c r="Z154" i="21" s="1"/>
  <c r="H45" i="1"/>
  <c r="Y154" i="21" s="1"/>
  <c r="G45" i="1"/>
  <c r="X154" i="21" s="1"/>
  <c r="F45" i="1"/>
  <c r="K44" i="1"/>
  <c r="J44" i="1"/>
  <c r="AA153" i="21" s="1"/>
  <c r="I44" i="1"/>
  <c r="H44" i="1"/>
  <c r="Y153" i="21" s="1"/>
  <c r="G44" i="1"/>
  <c r="X153" i="21" s="1"/>
  <c r="F44" i="1"/>
  <c r="F43" i="1"/>
  <c r="K42" i="1"/>
  <c r="AB151" i="21" s="1"/>
  <c r="J42" i="1"/>
  <c r="AA151" i="21" s="1"/>
  <c r="I42" i="1"/>
  <c r="Z151" i="21" s="1"/>
  <c r="H42" i="1"/>
  <c r="G42" i="1"/>
  <c r="X151" i="21" s="1"/>
  <c r="F42" i="1"/>
  <c r="J41" i="1"/>
  <c r="AA150" i="21" s="1"/>
  <c r="K41" i="1"/>
  <c r="AB150" i="21" s="1"/>
  <c r="I41" i="1"/>
  <c r="Z150" i="21" s="1"/>
  <c r="H41" i="1"/>
  <c r="Y150" i="21" s="1"/>
  <c r="G41" i="1"/>
  <c r="X150" i="21" s="1"/>
  <c r="F41" i="1"/>
  <c r="K40" i="1"/>
  <c r="AB149" i="21" s="1"/>
  <c r="J40" i="1"/>
  <c r="I40" i="1"/>
  <c r="H40" i="1"/>
  <c r="Y149" i="21" s="1"/>
  <c r="G40" i="1"/>
  <c r="X149" i="21" s="1"/>
  <c r="F40" i="1"/>
  <c r="K39" i="1"/>
  <c r="J39" i="1"/>
  <c r="AA148" i="21" s="1"/>
  <c r="I39" i="1"/>
  <c r="Z148" i="21" s="1"/>
  <c r="H39" i="1"/>
  <c r="Y148" i="21" s="1"/>
  <c r="G39" i="1"/>
  <c r="F39" i="1"/>
  <c r="K38" i="1"/>
  <c r="AB147" i="21" s="1"/>
  <c r="J38" i="1"/>
  <c r="I38" i="1"/>
  <c r="Z147" i="21" s="1"/>
  <c r="H38" i="1"/>
  <c r="X146" i="21"/>
  <c r="G38" i="1"/>
  <c r="X147" i="21" s="1"/>
  <c r="F38" i="1"/>
  <c r="AB146" i="21"/>
  <c r="J37" i="1"/>
  <c r="AA146" i="21" s="1"/>
  <c r="I37" i="1"/>
  <c r="Z146" i="21" s="1"/>
  <c r="H37" i="1"/>
  <c r="Y146" i="21" s="1"/>
  <c r="F37" i="1"/>
  <c r="AH108" i="21" l="1"/>
  <c r="AH91" i="21"/>
  <c r="AH73" i="21"/>
  <c r="AH55" i="21"/>
  <c r="C140" i="21" l="1"/>
  <c r="C141" i="21"/>
  <c r="C142" i="21"/>
  <c r="C143" i="21"/>
  <c r="C139" i="21"/>
  <c r="C137" i="21"/>
  <c r="C136" i="21"/>
  <c r="C135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122" i="21"/>
  <c r="C121" i="21"/>
  <c r="C120" i="21"/>
  <c r="C119" i="21"/>
  <c r="C118" i="21"/>
  <c r="C117" i="21"/>
  <c r="C116" i="21"/>
  <c r="C115" i="21"/>
  <c r="C114" i="21"/>
  <c r="C113" i="21"/>
  <c r="C112" i="21"/>
  <c r="C111" i="21"/>
  <c r="C110" i="21"/>
  <c r="C109" i="21"/>
  <c r="C108" i="21"/>
  <c r="C107" i="21"/>
  <c r="C106" i="21"/>
  <c r="C105" i="21"/>
  <c r="C104" i="21"/>
  <c r="C103" i="21"/>
  <c r="C102" i="21"/>
  <c r="C101" i="21"/>
  <c r="C100" i="21"/>
  <c r="C99" i="21"/>
  <c r="C98" i="21"/>
  <c r="C97" i="21"/>
  <c r="C96" i="21"/>
  <c r="C95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N139" i="21"/>
  <c r="O142" i="21"/>
  <c r="O141" i="21"/>
  <c r="O139" i="21"/>
  <c r="R5" i="21"/>
  <c r="P5" i="21"/>
  <c r="N137" i="21"/>
  <c r="N136" i="21"/>
  <c r="N135" i="21"/>
  <c r="N134" i="21"/>
  <c r="N131" i="21"/>
  <c r="N130" i="21"/>
  <c r="N129" i="21"/>
  <c r="N128" i="21"/>
  <c r="N125" i="21"/>
  <c r="N124" i="21"/>
  <c r="N123" i="21"/>
  <c r="N122" i="21"/>
  <c r="N119" i="21"/>
  <c r="N118" i="21"/>
  <c r="N117" i="21"/>
  <c r="N116" i="21"/>
  <c r="N113" i="21"/>
  <c r="N112" i="21"/>
  <c r="N111" i="21"/>
  <c r="N110" i="21"/>
  <c r="N107" i="21"/>
  <c r="N106" i="21"/>
  <c r="N105" i="21"/>
  <c r="N104" i="21"/>
  <c r="N102" i="21"/>
  <c r="N101" i="21"/>
  <c r="N100" i="21"/>
  <c r="N99" i="21"/>
  <c r="N96" i="21"/>
  <c r="N95" i="21"/>
  <c r="N94" i="21"/>
  <c r="N93" i="21"/>
  <c r="N90" i="21"/>
  <c r="N89" i="21"/>
  <c r="N88" i="21"/>
  <c r="N87" i="21"/>
  <c r="N84" i="21"/>
  <c r="N83" i="21"/>
  <c r="N82" i="21"/>
  <c r="N81" i="21"/>
  <c r="N78" i="21"/>
  <c r="N77" i="21"/>
  <c r="N76" i="21"/>
  <c r="N75" i="21"/>
  <c r="N72" i="21"/>
  <c r="N71" i="21"/>
  <c r="N70" i="21"/>
  <c r="N69" i="21"/>
  <c r="N66" i="21"/>
  <c r="N65" i="21"/>
  <c r="N64" i="21"/>
  <c r="N63" i="21"/>
  <c r="N60" i="21"/>
  <c r="N59" i="21"/>
  <c r="N58" i="21"/>
  <c r="N57" i="21"/>
  <c r="N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45" i="21"/>
  <c r="N46" i="21"/>
  <c r="N47" i="21"/>
  <c r="N48" i="21"/>
  <c r="N49" i="21"/>
  <c r="N50" i="21"/>
  <c r="N51" i="21"/>
  <c r="N52" i="21"/>
  <c r="N53" i="21"/>
  <c r="N54" i="21"/>
  <c r="N56" i="21"/>
  <c r="N62" i="21"/>
  <c r="N68" i="21"/>
  <c r="N74" i="21"/>
  <c r="N80" i="21"/>
  <c r="N86" i="21"/>
  <c r="N92" i="21"/>
  <c r="N98" i="21"/>
  <c r="N103" i="21"/>
  <c r="N109" i="21"/>
  <c r="N115" i="21"/>
  <c r="N121" i="21"/>
  <c r="N127" i="21"/>
  <c r="N133" i="21"/>
  <c r="S4" i="21" l="1"/>
  <c r="O140" i="21"/>
  <c r="AI138" i="21"/>
  <c r="D36" i="1"/>
  <c r="S108" i="21" l="1"/>
  <c r="AI108" i="21" s="1"/>
  <c r="AI91" i="21"/>
  <c r="S73" i="21"/>
  <c r="AI73" i="21" s="1"/>
  <c r="AI55" i="21"/>
  <c r="AI4" i="21"/>
  <c r="W164" i="21"/>
  <c r="V145" i="21"/>
  <c r="N142" i="21" l="1"/>
  <c r="N141" i="21"/>
  <c r="N140" i="21"/>
</calcChain>
</file>

<file path=xl/comments1.xml><?xml version="1.0" encoding="utf-8"?>
<comments xmlns="http://schemas.openxmlformats.org/spreadsheetml/2006/main">
  <authors>
    <author>seni142</author>
  </authors>
  <commentList>
    <comment ref="W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V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各領域に関するメモ等自由記載
今後の自身の成長に役立つよう記録</t>
        </r>
      </text>
    </comment>
    <comment ref="W1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こちらは自動で集計されるため、記載しないでください。
These cells are calculated automatically. Do not fill them in.
</t>
        </r>
      </text>
    </comment>
  </commentList>
</comments>
</file>

<file path=xl/comments2.xml><?xml version="1.0" encoding="utf-8"?>
<comments xmlns="http://schemas.openxmlformats.org/spreadsheetml/2006/main">
  <authors>
    <author>seni142</author>
  </authors>
  <commentList>
    <comment ref="F36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こちらは自動で集計されるため、記載しないでください。
These cells are calculated automatically. Do not fill them in.</t>
        </r>
      </text>
    </comment>
  </commentList>
</comments>
</file>

<file path=xl/sharedStrings.xml><?xml version="1.0" encoding="utf-8"?>
<sst xmlns="http://schemas.openxmlformats.org/spreadsheetml/2006/main" count="480" uniqueCount="287">
  <si>
    <t xml:space="preserve"> </t>
    <phoneticPr fontId="1"/>
  </si>
  <si>
    <t>著　者　名 (全員）  [ All Authors]</t>
    <phoneticPr fontId="1"/>
  </si>
  <si>
    <t xml:space="preserve">〔雑誌論文〕[Research Papers] </t>
    <phoneticPr fontId="1"/>
  </si>
  <si>
    <t>論　　文　　名  [Title of Paper]</t>
    <phoneticPr fontId="1"/>
  </si>
  <si>
    <t>雑　　　誌　　　名　　[Name of Journal]</t>
    <phoneticPr fontId="1"/>
  </si>
  <si>
    <t>IF</t>
    <phoneticPr fontId="1"/>
  </si>
  <si>
    <t>著　者　名 （全員）  [ All Authors]</t>
    <phoneticPr fontId="1"/>
  </si>
  <si>
    <t>出　　　版　　　者    [Publisher]</t>
    <phoneticPr fontId="1"/>
  </si>
  <si>
    <t>発明者
Name of Inventor (Patentee)</t>
    <phoneticPr fontId="1"/>
  </si>
  <si>
    <t>※ 受賞した賞がわかるもののコピーを添付してください。(Please attach a copy of a winning award/prize.)</t>
    <phoneticPr fontId="1"/>
  </si>
  <si>
    <t>題名
Title</t>
    <phoneticPr fontId="1"/>
  </si>
  <si>
    <t>発　表　者　[Authors]</t>
    <phoneticPr fontId="1"/>
  </si>
  <si>
    <t>会　議　名　称
Name of Conference</t>
    <phoneticPr fontId="1"/>
  </si>
  <si>
    <t>開催場所
Venue</t>
    <phoneticPr fontId="1"/>
  </si>
  <si>
    <t>開催年月日
Date (DD/MM/YYYY)</t>
    <phoneticPr fontId="1"/>
  </si>
  <si>
    <t>ページ
Page(s)</t>
    <phoneticPr fontId="1"/>
  </si>
  <si>
    <t xml:space="preserve"> ※掲載記事のコピーを提出して下さい。(Please submit a copy of published article.)</t>
    <phoneticPr fontId="1"/>
  </si>
  <si>
    <t>報道媒体
Name of Press</t>
    <phoneticPr fontId="1"/>
  </si>
  <si>
    <t>発行所
Publisher</t>
    <phoneticPr fontId="1"/>
  </si>
  <si>
    <t>タイトル（内容）
Published Title (Content)</t>
    <phoneticPr fontId="1"/>
  </si>
  <si>
    <t>〔国際共同研究〕[International Collaborative Researches]</t>
    <phoneticPr fontId="1"/>
  </si>
  <si>
    <t>〔事業化〕[Commercialized Products]</t>
    <phoneticPr fontId="1"/>
  </si>
  <si>
    <t>実施内容・研究内容
Details</t>
    <phoneticPr fontId="1"/>
  </si>
  <si>
    <t>SCORE</t>
    <phoneticPr fontId="1"/>
  </si>
  <si>
    <t>※必ず公式スコア票のコピーを添付して下さい。 (MUST attach a copy of official score sheet.)</t>
    <phoneticPr fontId="1"/>
  </si>
  <si>
    <t>学会名
Name of Society</t>
    <phoneticPr fontId="1"/>
  </si>
  <si>
    <t>賞の名称
Name of Award</t>
    <phoneticPr fontId="1"/>
  </si>
  <si>
    <t>年月日
Date
(yyyy/mm/dd)</t>
    <phoneticPr fontId="1"/>
  </si>
  <si>
    <t>開催年月日
Date (YYYY/MM/DD)</t>
    <phoneticPr fontId="1"/>
  </si>
  <si>
    <t xml:space="preserve">〔総説・解説・展望 〕 [Review/Commentary/Perspective] </t>
    <phoneticPr fontId="1"/>
  </si>
  <si>
    <t>〔特許〕[Patent]</t>
    <phoneticPr fontId="1"/>
  </si>
  <si>
    <t xml:space="preserve">〔受賞〕[Awards/Prizes]  </t>
    <phoneticPr fontId="1"/>
  </si>
  <si>
    <t>〔招待講演〕[Invited Lectures]</t>
    <phoneticPr fontId="1"/>
  </si>
  <si>
    <t>〔招待講演〕[Invited Lectures]</t>
    <phoneticPr fontId="1"/>
  </si>
  <si>
    <t>〔学部外共同研究〕[Collaborative Researches outside the Faculty]</t>
    <phoneticPr fontId="1"/>
  </si>
  <si>
    <t>〔留学および、インターンシップ〕[Overseas Study and Internships]</t>
    <phoneticPr fontId="1"/>
  </si>
  <si>
    <t>研究指導実績[Directing Researches]</t>
    <phoneticPr fontId="1"/>
  </si>
  <si>
    <t xml:space="preserve">〔報道〕
[Press Releases] </t>
    <phoneticPr fontId="1"/>
  </si>
  <si>
    <t xml:space="preserve">〔研究費の獲得状況〕
[Status of Acquired Research Funds] </t>
    <phoneticPr fontId="1"/>
  </si>
  <si>
    <t>〔企業からの技術相談〕
[Technical Consultations to Business Entity]</t>
    <phoneticPr fontId="1"/>
  </si>
  <si>
    <t xml:space="preserve">〔雑誌論文〕[Research Papers]  </t>
    <phoneticPr fontId="1"/>
  </si>
  <si>
    <t>〔図　書〕[Published Books]</t>
    <phoneticPr fontId="1"/>
  </si>
  <si>
    <t>〔特許〕[Patent]</t>
    <phoneticPr fontId="1"/>
  </si>
  <si>
    <t xml:space="preserve">〔受賞〕[Awards/Prizes] </t>
    <phoneticPr fontId="1"/>
  </si>
  <si>
    <t>〔報道〕[Press Releases]</t>
    <phoneticPr fontId="1"/>
  </si>
  <si>
    <t>〔研究費の獲得状況〕[Status of Acquired Research Funds]</t>
    <phoneticPr fontId="1"/>
  </si>
  <si>
    <t>〔国際共同研究〕[International Collaborative Researches]</t>
    <phoneticPr fontId="1"/>
  </si>
  <si>
    <t>〔事業化〕[Commercialized Products]</t>
    <phoneticPr fontId="1"/>
  </si>
  <si>
    <t>〔留学および、インターンシップ〕[Overseas Study and Internships]</t>
    <phoneticPr fontId="1"/>
  </si>
  <si>
    <t>〔企業からの技術相談〕
[Technical Consultations to Business Entity]</t>
    <phoneticPr fontId="1"/>
  </si>
  <si>
    <t>〔学部外共同研究〕
[Collaborative Researches outside the Faculty]</t>
    <phoneticPr fontId="1"/>
  </si>
  <si>
    <t>●各ページの各項目は、1行につき1件を
　　記入してください。
●行の幅は自由に変えてください。
●ただし、セルの結合はしないこと。
●集計件数は入力しないこと。</t>
    <rPh sb="1" eb="2">
      <t>カク</t>
    </rPh>
    <rPh sb="6" eb="7">
      <t>カク</t>
    </rPh>
    <rPh sb="7" eb="9">
      <t>コウモク</t>
    </rPh>
    <rPh sb="12" eb="13">
      <t>ギョウ</t>
    </rPh>
    <rPh sb="17" eb="18">
      <t>ケン</t>
    </rPh>
    <rPh sb="22" eb="24">
      <t>キニュウ</t>
    </rPh>
    <rPh sb="33" eb="34">
      <t>ギョウ</t>
    </rPh>
    <rPh sb="35" eb="36">
      <t>ハバ</t>
    </rPh>
    <rPh sb="37" eb="39">
      <t>ジユウ</t>
    </rPh>
    <rPh sb="40" eb="41">
      <t>カ</t>
    </rPh>
    <rPh sb="57" eb="59">
      <t>ケツゴウ</t>
    </rPh>
    <rPh sb="68" eb="70">
      <t>シュウケイ</t>
    </rPh>
    <rPh sb="70" eb="72">
      <t>ケンスウ</t>
    </rPh>
    <rPh sb="73" eb="75">
      <t>ニュウリョク</t>
    </rPh>
    <phoneticPr fontId="1"/>
  </si>
  <si>
    <t>1年次</t>
  </si>
  <si>
    <t>「International Topics on Fiber Engineering」の講義</t>
    <phoneticPr fontId="1"/>
  </si>
  <si>
    <t>~TOEIC700</t>
    <phoneticPr fontId="1"/>
  </si>
  <si>
    <t>~TOEIC750</t>
    <phoneticPr fontId="1"/>
  </si>
  <si>
    <t>~TOEIC800</t>
    <phoneticPr fontId="1"/>
  </si>
  <si>
    <t>TOEIC801~</t>
    <phoneticPr fontId="1"/>
  </si>
  <si>
    <t>2年次</t>
  </si>
  <si>
    <t>3年次</t>
  </si>
  <si>
    <t>4年次</t>
  </si>
  <si>
    <t>5年次</t>
  </si>
  <si>
    <t>分野別総合評価</t>
    <rPh sb="0" eb="2">
      <t>ブンヤ</t>
    </rPh>
    <rPh sb="2" eb="3">
      <t>ベツ</t>
    </rPh>
    <rPh sb="3" eb="5">
      <t>ソウゴウ</t>
    </rPh>
    <rPh sb="5" eb="7">
      <t>ヒョウカ</t>
    </rPh>
    <phoneticPr fontId="1"/>
  </si>
  <si>
    <t>更新日</t>
    <rPh sb="0" eb="3">
      <t>コウシンビ</t>
    </rPh>
    <phoneticPr fontId="1"/>
  </si>
  <si>
    <t>エラー</t>
    <phoneticPr fontId="1"/>
  </si>
  <si>
    <t>評価値1年</t>
    <rPh sb="0" eb="2">
      <t>ヒョウカ</t>
    </rPh>
    <rPh sb="2" eb="3">
      <t>チ</t>
    </rPh>
    <rPh sb="4" eb="5">
      <t>ネン</t>
    </rPh>
    <phoneticPr fontId="1"/>
  </si>
  <si>
    <t>評価値2年</t>
    <rPh sb="0" eb="2">
      <t>ヒョウカ</t>
    </rPh>
    <rPh sb="2" eb="3">
      <t>チ</t>
    </rPh>
    <rPh sb="4" eb="5">
      <t>ネン</t>
    </rPh>
    <phoneticPr fontId="1"/>
  </si>
  <si>
    <t>評価値3年</t>
    <rPh sb="0" eb="2">
      <t>ヒョウカ</t>
    </rPh>
    <rPh sb="2" eb="3">
      <t>チ</t>
    </rPh>
    <rPh sb="4" eb="5">
      <t>ネン</t>
    </rPh>
    <phoneticPr fontId="1"/>
  </si>
  <si>
    <t>評価値4年</t>
    <rPh sb="0" eb="2">
      <t>ヒョウカ</t>
    </rPh>
    <rPh sb="2" eb="3">
      <t>チ</t>
    </rPh>
    <rPh sb="4" eb="5">
      <t>ネン</t>
    </rPh>
    <phoneticPr fontId="1"/>
  </si>
  <si>
    <t>評価値5年</t>
    <rPh sb="0" eb="2">
      <t>ヒョウカ</t>
    </rPh>
    <rPh sb="2" eb="3">
      <t>チ</t>
    </rPh>
    <rPh sb="4" eb="5">
      <t>ネン</t>
    </rPh>
    <phoneticPr fontId="1"/>
  </si>
  <si>
    <t>平均値1年</t>
    <rPh sb="0" eb="2">
      <t>ヘイキン</t>
    </rPh>
    <rPh sb="2" eb="3">
      <t>チ</t>
    </rPh>
    <rPh sb="4" eb="5">
      <t>ネン</t>
    </rPh>
    <phoneticPr fontId="1"/>
  </si>
  <si>
    <t>平均値2年</t>
    <rPh sb="0" eb="2">
      <t>ヘイキン</t>
    </rPh>
    <rPh sb="2" eb="3">
      <t>チ</t>
    </rPh>
    <rPh sb="4" eb="5">
      <t>ネン</t>
    </rPh>
    <phoneticPr fontId="1"/>
  </si>
  <si>
    <t>平均値3年</t>
    <rPh sb="0" eb="2">
      <t>ヘイキン</t>
    </rPh>
    <rPh sb="2" eb="3">
      <t>チ</t>
    </rPh>
    <rPh sb="4" eb="5">
      <t>ネン</t>
    </rPh>
    <phoneticPr fontId="1"/>
  </si>
  <si>
    <t>平均値4年</t>
    <rPh sb="0" eb="2">
      <t>ヘイキン</t>
    </rPh>
    <rPh sb="2" eb="3">
      <t>チ</t>
    </rPh>
    <rPh sb="4" eb="5">
      <t>ネン</t>
    </rPh>
    <phoneticPr fontId="1"/>
  </si>
  <si>
    <t>平均値5年</t>
    <rPh sb="0" eb="2">
      <t>ヘイキン</t>
    </rPh>
    <rPh sb="2" eb="3">
      <t>チ</t>
    </rPh>
    <rPh sb="4" eb="5">
      <t>ネン</t>
    </rPh>
    <phoneticPr fontId="1"/>
  </si>
  <si>
    <t xml:space="preserve">学生自己評価シート/Self-evaluation sheet </t>
    <rPh sb="0" eb="2">
      <t>ガクセイ</t>
    </rPh>
    <rPh sb="2" eb="4">
      <t>ジコ</t>
    </rPh>
    <rPh sb="4" eb="6">
      <t>ヒョウカ</t>
    </rPh>
    <phoneticPr fontId="1"/>
  </si>
  <si>
    <t>氏　名
Name</t>
    <rPh sb="0" eb="1">
      <t>シ</t>
    </rPh>
    <rPh sb="2" eb="3">
      <t>メイ</t>
    </rPh>
    <phoneticPr fontId="1"/>
  </si>
  <si>
    <t>【中間報告/Interim report】
メンター教員/by mentor</t>
    <phoneticPr fontId="1"/>
  </si>
  <si>
    <t xml:space="preserve">【最終報告/Final report】
主指導教員/by primary teaching advisor </t>
    <phoneticPr fontId="1"/>
  </si>
  <si>
    <t>1. 特別課題研究/Special research assignment</t>
    <rPh sb="3" eb="5">
      <t>トクベツ</t>
    </rPh>
    <rPh sb="5" eb="7">
      <t>カダイ</t>
    </rPh>
    <rPh sb="7" eb="9">
      <t>ケンキュウ</t>
    </rPh>
    <phoneticPr fontId="1"/>
  </si>
  <si>
    <t>3.  【中間報告/Interim report】</t>
    <phoneticPr fontId="1"/>
  </si>
  <si>
    <t>4.  【最終報告/Final report】</t>
    <phoneticPr fontId="1"/>
  </si>
  <si>
    <t>氏名Name:</t>
    <rPh sb="0" eb="1">
      <t>シ</t>
    </rPh>
    <rPh sb="1" eb="2">
      <t>メイ</t>
    </rPh>
    <phoneticPr fontId="1"/>
  </si>
  <si>
    <t>ページ
Page(s)</t>
    <phoneticPr fontId="1"/>
  </si>
  <si>
    <t>ページ
Page(s)</t>
    <phoneticPr fontId="1"/>
  </si>
  <si>
    <t>論　　文　　表　　題　　
[Presentation Title]</t>
    <phoneticPr fontId="1"/>
  </si>
  <si>
    <r>
      <t xml:space="preserve">発表区分
</t>
    </r>
    <r>
      <rPr>
        <sz val="10"/>
        <color theme="1"/>
        <rFont val="小塚ゴシック Pro R"/>
        <family val="2"/>
        <charset val="128"/>
      </rPr>
      <t>Type of Presentation</t>
    </r>
    <phoneticPr fontId="1"/>
  </si>
  <si>
    <t>年月日
Released Date
(DD/MM/YYYY)</t>
    <phoneticPr fontId="1"/>
  </si>
  <si>
    <t>英語能力検定試験受験状況[ English Proficiency Test ]</t>
    <rPh sb="0" eb="2">
      <t>エイゴ</t>
    </rPh>
    <rPh sb="2" eb="4">
      <t>ノウリョク</t>
    </rPh>
    <rPh sb="4" eb="6">
      <t>ケンテイ</t>
    </rPh>
    <rPh sb="6" eb="8">
      <t>シケン</t>
    </rPh>
    <phoneticPr fontId="1"/>
  </si>
  <si>
    <t>スコア</t>
    <phoneticPr fontId="1"/>
  </si>
  <si>
    <t>受験した試験名</t>
    <rPh sb="0" eb="2">
      <t>ジュケン</t>
    </rPh>
    <rPh sb="4" eb="6">
      <t>シケン</t>
    </rPh>
    <rPh sb="6" eb="7">
      <t>メイ</t>
    </rPh>
    <phoneticPr fontId="1"/>
  </si>
  <si>
    <t>受験日</t>
    <rPh sb="0" eb="3">
      <t>ジュケンビ</t>
    </rPh>
    <phoneticPr fontId="1"/>
  </si>
  <si>
    <t>累計件数
(自動集計）</t>
    <rPh sb="0" eb="2">
      <t>ルイケイ</t>
    </rPh>
    <rPh sb="2" eb="4">
      <t>ケンスウ</t>
    </rPh>
    <rPh sb="6" eb="8">
      <t>ジドウ</t>
    </rPh>
    <rPh sb="8" eb="10">
      <t>シュウケイ</t>
    </rPh>
    <phoneticPr fontId="1"/>
  </si>
  <si>
    <t>学年/Year</t>
    <rPh sb="0" eb="2">
      <t>ガクネン</t>
    </rPh>
    <phoneticPr fontId="1"/>
  </si>
  <si>
    <t>出願年月日
Date of Application
(YYYY/MM/DD)</t>
    <phoneticPr fontId="1"/>
  </si>
  <si>
    <t>2.　達成目標/Objectives</t>
    <rPh sb="5" eb="7">
      <t>モクヒョウ</t>
    </rPh>
    <phoneticPr fontId="1"/>
  </si>
  <si>
    <t>達成目標とそれを達成するための具体的方法/Specific method for achieving objectives</t>
    <phoneticPr fontId="1"/>
  </si>
  <si>
    <t>1年次/1st year</t>
  </si>
  <si>
    <t>1年次/1st year</t>
    <rPh sb="1" eb="3">
      <t>ネンジ</t>
    </rPh>
    <phoneticPr fontId="1"/>
  </si>
  <si>
    <t>2年次/2nd year</t>
  </si>
  <si>
    <t>2年次/2nd year</t>
    <rPh sb="1" eb="3">
      <t>ネンジ</t>
    </rPh>
    <phoneticPr fontId="1"/>
  </si>
  <si>
    <t>3年次/3rd year</t>
  </si>
  <si>
    <t>3年次/3rd year</t>
    <rPh sb="1" eb="3">
      <t>ネンジ</t>
    </rPh>
    <phoneticPr fontId="1"/>
  </si>
  <si>
    <t>4年次/4th year</t>
  </si>
  <si>
    <t>4年次/4th year</t>
    <rPh sb="1" eb="3">
      <t>ネンジ</t>
    </rPh>
    <phoneticPr fontId="1"/>
  </si>
  <si>
    <t>5年次/5th year</t>
  </si>
  <si>
    <t>5年次/5th year</t>
    <rPh sb="1" eb="3">
      <t>ネンジ</t>
    </rPh>
    <phoneticPr fontId="1"/>
  </si>
  <si>
    <t>学　籍　番　号
Student no.</t>
    <phoneticPr fontId="1"/>
  </si>
  <si>
    <t>【中間報告/Interim report】達成目標に対する自己評価/
Self-assessment of objectives</t>
    <rPh sb="1" eb="3">
      <t>チュウカン</t>
    </rPh>
    <rPh sb="3" eb="5">
      <t>ホウコク</t>
    </rPh>
    <phoneticPr fontId="1"/>
  </si>
  <si>
    <t>【最終報告/Final report】達成目標に対する自己評価/
Self-assessment of objectives</t>
    <phoneticPr fontId="1"/>
  </si>
  <si>
    <t>リーディング学生中間報告書/Advanced Leading Graduate Program Interim Report</t>
    <rPh sb="6" eb="7">
      <t>ガク</t>
    </rPh>
    <rPh sb="7" eb="8">
      <t>セイ</t>
    </rPh>
    <rPh sb="8" eb="10">
      <t>チュウカン</t>
    </rPh>
    <rPh sb="10" eb="13">
      <t>ホウコクショ</t>
    </rPh>
    <phoneticPr fontId="1"/>
  </si>
  <si>
    <t>学籍番号
Student no.</t>
    <rPh sb="0" eb="2">
      <t>ガクセキ</t>
    </rPh>
    <rPh sb="2" eb="4">
      <t>バンゴウ</t>
    </rPh>
    <phoneticPr fontId="1"/>
  </si>
  <si>
    <t>最終達成目標
Last objective achieved</t>
    <rPh sb="0" eb="2">
      <t>サイシュウ</t>
    </rPh>
    <rPh sb="2" eb="4">
      <t>タッセイ</t>
    </rPh>
    <rPh sb="4" eb="6">
      <t>モクヒョウ</t>
    </rPh>
    <phoneticPr fontId="1"/>
  </si>
  <si>
    <t>評　　価　　項　　目
Evaluation item</t>
    <rPh sb="0" eb="1">
      <t>ヒョウ</t>
    </rPh>
    <rPh sb="3" eb="4">
      <t>アタイ</t>
    </rPh>
    <rPh sb="6" eb="7">
      <t>コウ</t>
    </rPh>
    <rPh sb="9" eb="10">
      <t>メ</t>
    </rPh>
    <phoneticPr fontId="1"/>
  </si>
  <si>
    <t>評　価
年　度
Evaluation year</t>
    <rPh sb="0" eb="1">
      <t>ヒョウ</t>
    </rPh>
    <rPh sb="2" eb="3">
      <t>アタイ</t>
    </rPh>
    <rPh sb="4" eb="5">
      <t>ネン</t>
    </rPh>
    <rPh sb="6" eb="7">
      <t>ド</t>
    </rPh>
    <phoneticPr fontId="1"/>
  </si>
  <si>
    <t>達成度１
Level of achievement 1</t>
    <rPh sb="0" eb="2">
      <t>タッセイ</t>
    </rPh>
    <rPh sb="2" eb="3">
      <t>ド</t>
    </rPh>
    <phoneticPr fontId="1"/>
  </si>
  <si>
    <t>達成度２
Level of achievement 2</t>
    <rPh sb="0" eb="2">
      <t>タッセイ</t>
    </rPh>
    <rPh sb="2" eb="3">
      <t>ド</t>
    </rPh>
    <phoneticPr fontId="1"/>
  </si>
  <si>
    <t>達成度３
Level of achievement 3</t>
    <rPh sb="0" eb="2">
      <t>タッセイ</t>
    </rPh>
    <rPh sb="2" eb="3">
      <t>ド</t>
    </rPh>
    <phoneticPr fontId="1"/>
  </si>
  <si>
    <t>達成度４
Level of achievement 4</t>
    <rPh sb="0" eb="2">
      <t>タッセイ</t>
    </rPh>
    <rPh sb="2" eb="3">
      <t>ド</t>
    </rPh>
    <phoneticPr fontId="1"/>
  </si>
  <si>
    <t>学修した内容を的確にまとめ、説明または発表することができる
Is able to precisely summarize, describe, or present what he has learned.</t>
    <rPh sb="0" eb="2">
      <t>ガクシュウ</t>
    </rPh>
    <rPh sb="4" eb="6">
      <t>ナイヨウ</t>
    </rPh>
    <rPh sb="7" eb="9">
      <t>テキカク</t>
    </rPh>
    <rPh sb="14" eb="16">
      <t>セツメイ</t>
    </rPh>
    <rPh sb="19" eb="21">
      <t>ハッピョウ</t>
    </rPh>
    <phoneticPr fontId="1"/>
  </si>
  <si>
    <t>講義／実習に積極的に取り組むことができる
Is able to participate actively in lectures and practical training.</t>
    <rPh sb="0" eb="2">
      <t>コウギ</t>
    </rPh>
    <rPh sb="3" eb="5">
      <t>ジッシュウ</t>
    </rPh>
    <rPh sb="6" eb="9">
      <t>セッキョクテキ</t>
    </rPh>
    <rPh sb="10" eb="11">
      <t>ト</t>
    </rPh>
    <rPh sb="12" eb="13">
      <t>ク</t>
    </rPh>
    <phoneticPr fontId="1"/>
  </si>
  <si>
    <t>講義／実習の大まかな内容を捉えることができ
Has a general understanding of the content of lectures and practical training.</t>
    <rPh sb="0" eb="2">
      <t>コウギ</t>
    </rPh>
    <rPh sb="3" eb="5">
      <t>ジッシュウ</t>
    </rPh>
    <phoneticPr fontId="1"/>
  </si>
  <si>
    <t>講義／実習の内容について、十分な知識を有している
Has adequate knowledge in the areas addressed in lectures and practical training.</t>
    <rPh sb="0" eb="2">
      <t>コウギ</t>
    </rPh>
    <rPh sb="3" eb="5">
      <t>ジッシュウ</t>
    </rPh>
    <rPh sb="6" eb="8">
      <t>ナイヨウ</t>
    </rPh>
    <rPh sb="13" eb="15">
      <t>ジュウブン</t>
    </rPh>
    <rPh sb="16" eb="18">
      <t>チシキ</t>
    </rPh>
    <rPh sb="19" eb="20">
      <t>ユウ</t>
    </rPh>
    <phoneticPr fontId="1"/>
  </si>
  <si>
    <t>ものづくり教育
Manufacturing education</t>
    <phoneticPr fontId="1"/>
  </si>
  <si>
    <t>上記以外の必修科目
Required subjects other than the above</t>
    <rPh sb="0" eb="2">
      <t>ジョウキ</t>
    </rPh>
    <rPh sb="2" eb="4">
      <t>イガイ</t>
    </rPh>
    <rPh sb="5" eb="7">
      <t>ヒッシュウ</t>
    </rPh>
    <rPh sb="7" eb="9">
      <t>カモク</t>
    </rPh>
    <phoneticPr fontId="1"/>
  </si>
  <si>
    <t>現在の国際情勢の中で、問題点を提起・説明できる
Is able to identify and explain problem areas in the current international situation.</t>
    <rPh sb="0" eb="2">
      <t>ゲンザイ</t>
    </rPh>
    <rPh sb="3" eb="5">
      <t>コクサイ</t>
    </rPh>
    <rPh sb="5" eb="7">
      <t>ジョウセイ</t>
    </rPh>
    <rPh sb="8" eb="9">
      <t>ナカ</t>
    </rPh>
    <rPh sb="11" eb="13">
      <t>モンダイ</t>
    </rPh>
    <rPh sb="13" eb="14">
      <t>テン</t>
    </rPh>
    <rPh sb="15" eb="17">
      <t>テイキ</t>
    </rPh>
    <rPh sb="18" eb="20">
      <t>セツメイ</t>
    </rPh>
    <phoneticPr fontId="1"/>
  </si>
  <si>
    <t>国際的視野_International outlook</t>
    <rPh sb="0" eb="2">
      <t>コクサイ</t>
    </rPh>
    <rPh sb="2" eb="3">
      <t>テキ</t>
    </rPh>
    <rPh sb="3" eb="5">
      <t>シヤ</t>
    </rPh>
    <phoneticPr fontId="1"/>
  </si>
  <si>
    <t>新聞・インターネット等で世界情勢について情報に興味を有している
Has an interest in information about current events as found in sources such as newspapers and the Internet.</t>
    <rPh sb="0" eb="2">
      <t>シンブン</t>
    </rPh>
    <rPh sb="10" eb="11">
      <t>トウ</t>
    </rPh>
    <rPh sb="12" eb="14">
      <t>セカイ</t>
    </rPh>
    <rPh sb="14" eb="16">
      <t>ジョウセイ</t>
    </rPh>
    <rPh sb="20" eb="22">
      <t>ジョウホウ</t>
    </rPh>
    <rPh sb="23" eb="25">
      <t>キョウミ</t>
    </rPh>
    <rPh sb="26" eb="27">
      <t>ユウ</t>
    </rPh>
    <phoneticPr fontId="1"/>
  </si>
  <si>
    <t>現在の国際情勢について、情報収集ができ、現状を理解している
Is able to gather information about, and has a good understanding of, the current international situation.</t>
    <rPh sb="0" eb="2">
      <t>ゲンザイ</t>
    </rPh>
    <rPh sb="3" eb="5">
      <t>コクサイ</t>
    </rPh>
    <rPh sb="5" eb="7">
      <t>ジョウセイ</t>
    </rPh>
    <rPh sb="12" eb="14">
      <t>ジョウホウ</t>
    </rPh>
    <rPh sb="14" eb="16">
      <t>シュウシュウ</t>
    </rPh>
    <rPh sb="20" eb="22">
      <t>ゲンジョウ</t>
    </rPh>
    <rPh sb="23" eb="25">
      <t>リカイ</t>
    </rPh>
    <phoneticPr fontId="1"/>
  </si>
  <si>
    <t>現在の国際情勢を説明することができる
Is able to explain the current international situation.</t>
    <rPh sb="0" eb="2">
      <t>ゲンザイ</t>
    </rPh>
    <rPh sb="3" eb="5">
      <t>コクサイ</t>
    </rPh>
    <rPh sb="5" eb="7">
      <t>ジョウセイ</t>
    </rPh>
    <rPh sb="8" eb="10">
      <t>セツメイ</t>
    </rPh>
    <phoneticPr fontId="1"/>
  </si>
  <si>
    <t>広い科学技術的視野_Broad scientific perspective</t>
    <rPh sb="0" eb="1">
      <t>ヒロ</t>
    </rPh>
    <rPh sb="2" eb="4">
      <t>カガク</t>
    </rPh>
    <rPh sb="4" eb="7">
      <t>ギジュツテキ</t>
    </rPh>
    <rPh sb="7" eb="9">
      <t>シヤ</t>
    </rPh>
    <phoneticPr fontId="1"/>
  </si>
  <si>
    <t>国際的な研究動向について、情報収集ができる
Is able to gather information about international research trends.</t>
    <rPh sb="0" eb="3">
      <t>コクサイテキ</t>
    </rPh>
    <rPh sb="4" eb="6">
      <t>ケンキュウ</t>
    </rPh>
    <rPh sb="6" eb="8">
      <t>ドウコウ</t>
    </rPh>
    <rPh sb="13" eb="15">
      <t>ジョウホウ</t>
    </rPh>
    <rPh sb="15" eb="17">
      <t>シュウシュウ</t>
    </rPh>
    <phoneticPr fontId="1"/>
  </si>
  <si>
    <t>国際的な研究動向について、理解している
Has a good understanding of international research trends.</t>
    <rPh sb="0" eb="3">
      <t>コクサイテキ</t>
    </rPh>
    <rPh sb="4" eb="6">
      <t>ケンキュウ</t>
    </rPh>
    <rPh sb="6" eb="8">
      <t>ドウコウ</t>
    </rPh>
    <rPh sb="13" eb="15">
      <t>リカイ</t>
    </rPh>
    <phoneticPr fontId="1"/>
  </si>
  <si>
    <t>国際的な研究動向について、説明ができる
Is able to describe international research trends.</t>
    <rPh sb="0" eb="3">
      <t>コクサイテキ</t>
    </rPh>
    <rPh sb="4" eb="6">
      <t>ケンキュウ</t>
    </rPh>
    <rPh sb="6" eb="8">
      <t>ドウコウ</t>
    </rPh>
    <rPh sb="13" eb="15">
      <t>セツメイ</t>
    </rPh>
    <phoneticPr fontId="1"/>
  </si>
  <si>
    <t>自身の研究課題について、広い科学技術的視野から、分析し、自己評価することができる
Is able to analyze and assess his own research topic from a broad scientific perspective.</t>
    <rPh sb="0" eb="2">
      <t>ジシン</t>
    </rPh>
    <rPh sb="3" eb="5">
      <t>ケンキュウ</t>
    </rPh>
    <rPh sb="5" eb="7">
      <t>カダイ</t>
    </rPh>
    <rPh sb="12" eb="13">
      <t>ヒロ</t>
    </rPh>
    <rPh sb="14" eb="16">
      <t>カガク</t>
    </rPh>
    <rPh sb="16" eb="18">
      <t>ギジュツ</t>
    </rPh>
    <rPh sb="18" eb="19">
      <t>テキ</t>
    </rPh>
    <rPh sb="19" eb="21">
      <t>シヤ</t>
    </rPh>
    <rPh sb="24" eb="26">
      <t>ブンセキ</t>
    </rPh>
    <rPh sb="28" eb="30">
      <t>ジコ</t>
    </rPh>
    <rPh sb="30" eb="32">
      <t>ヒョウカ</t>
    </rPh>
    <phoneticPr fontId="1"/>
  </si>
  <si>
    <t>自身の研究から人類社会の諸課題への発展
Application of own research to the problems of human society</t>
    <rPh sb="0" eb="2">
      <t>ジシン</t>
    </rPh>
    <rPh sb="3" eb="5">
      <t>ケンキュウ</t>
    </rPh>
    <rPh sb="7" eb="9">
      <t>ジンルイ</t>
    </rPh>
    <rPh sb="9" eb="11">
      <t>シャカイ</t>
    </rPh>
    <rPh sb="12" eb="15">
      <t>ショカダイ</t>
    </rPh>
    <rPh sb="17" eb="19">
      <t>ハッテン</t>
    </rPh>
    <phoneticPr fontId="1"/>
  </si>
  <si>
    <t>自身の研究課題を国際的社会的な課題と捉え、問題解決として提案・発表することができる
Understands his own research topic in the context of issues in international society and is able to propose and present it as a way to resolve associated problems.</t>
    <rPh sb="0" eb="2">
      <t>ジシン</t>
    </rPh>
    <rPh sb="3" eb="5">
      <t>ケンキュウ</t>
    </rPh>
    <rPh sb="5" eb="7">
      <t>カダイ</t>
    </rPh>
    <rPh sb="8" eb="11">
      <t>コクサイテキ</t>
    </rPh>
    <rPh sb="11" eb="14">
      <t>シャカイテキ</t>
    </rPh>
    <rPh sb="15" eb="17">
      <t>カダイ</t>
    </rPh>
    <rPh sb="18" eb="19">
      <t>トラ</t>
    </rPh>
    <rPh sb="21" eb="23">
      <t>モンダイ</t>
    </rPh>
    <rPh sb="23" eb="25">
      <t>カイケツ</t>
    </rPh>
    <rPh sb="28" eb="30">
      <t>テイアン</t>
    </rPh>
    <rPh sb="31" eb="33">
      <t>ハッピョウ</t>
    </rPh>
    <phoneticPr fontId="1"/>
  </si>
  <si>
    <t>自身の研究課題と社会との関わりについて、考察することができる
Is able to think about his own research topic and its relationship with society.</t>
    <rPh sb="0" eb="2">
      <t>ジシン</t>
    </rPh>
    <rPh sb="3" eb="5">
      <t>ケンキュウ</t>
    </rPh>
    <rPh sb="5" eb="7">
      <t>カダイ</t>
    </rPh>
    <rPh sb="8" eb="10">
      <t>シャカイ</t>
    </rPh>
    <rPh sb="12" eb="13">
      <t>カカ</t>
    </rPh>
    <rPh sb="20" eb="22">
      <t>コウサツ</t>
    </rPh>
    <phoneticPr fontId="1"/>
  </si>
  <si>
    <t>自身の研究課題を社会的な視点からどのように役立てたいか、明確な期待を有している
Has clear expectations concerning the role his own research topic will play from the perspective of society.</t>
    <rPh sb="0" eb="2">
      <t>ジシン</t>
    </rPh>
    <rPh sb="3" eb="5">
      <t>ケンキュウ</t>
    </rPh>
    <rPh sb="5" eb="7">
      <t>カダイ</t>
    </rPh>
    <rPh sb="8" eb="10">
      <t>シャカイ</t>
    </rPh>
    <rPh sb="10" eb="11">
      <t>テキ</t>
    </rPh>
    <rPh sb="12" eb="14">
      <t>シテン</t>
    </rPh>
    <rPh sb="21" eb="23">
      <t>ヤクダ</t>
    </rPh>
    <rPh sb="28" eb="30">
      <t>メイカク</t>
    </rPh>
    <rPh sb="31" eb="33">
      <t>キタイ</t>
    </rPh>
    <rPh sb="34" eb="35">
      <t>ユウ</t>
    </rPh>
    <phoneticPr fontId="1"/>
  </si>
  <si>
    <t>自身の研究課題を国際的社会的な視点からどのように役立つのか、具体的に説明できる
Is able to describe the role his own research topic will play from the perspective of international society in a concrete manner.</t>
    <rPh sb="0" eb="2">
      <t>ジシン</t>
    </rPh>
    <rPh sb="3" eb="5">
      <t>ケンキュウ</t>
    </rPh>
    <rPh sb="5" eb="7">
      <t>カダイ</t>
    </rPh>
    <rPh sb="8" eb="11">
      <t>コクサイテキ</t>
    </rPh>
    <rPh sb="11" eb="14">
      <t>シャカイテキ</t>
    </rPh>
    <rPh sb="15" eb="17">
      <t>シテン</t>
    </rPh>
    <rPh sb="24" eb="26">
      <t>ヤクダ</t>
    </rPh>
    <rPh sb="30" eb="33">
      <t>グタイテキ</t>
    </rPh>
    <rPh sb="34" eb="36">
      <t>セツメイ</t>
    </rPh>
    <phoneticPr fontId="1"/>
  </si>
  <si>
    <t>明確な目標を有して副研究室で学修できる
Has clear goals and is able to learn in his Secondary lab.</t>
    <rPh sb="0" eb="2">
      <t>メイカク</t>
    </rPh>
    <rPh sb="3" eb="5">
      <t>モクヒョウ</t>
    </rPh>
    <rPh sb="6" eb="7">
      <t>ユウ</t>
    </rPh>
    <rPh sb="9" eb="10">
      <t>フク</t>
    </rPh>
    <rPh sb="10" eb="13">
      <t>ケンキュウシツ</t>
    </rPh>
    <rPh sb="14" eb="16">
      <t>ガクシュウ</t>
    </rPh>
    <phoneticPr fontId="1"/>
  </si>
  <si>
    <t>副研究室で、研究室の活動に参加できる
Is able to participate in lab activities in his Secondary lab.</t>
    <rPh sb="0" eb="1">
      <t>フク</t>
    </rPh>
    <rPh sb="1" eb="4">
      <t>ケンキュウシツ</t>
    </rPh>
    <rPh sb="6" eb="9">
      <t>ケンキュウシツ</t>
    </rPh>
    <rPh sb="10" eb="12">
      <t>カツドウ</t>
    </rPh>
    <rPh sb="13" eb="15">
      <t>サンカ</t>
    </rPh>
    <phoneticPr fontId="1"/>
  </si>
  <si>
    <t>副研究室で積極的に活動に参加し、特別課題研究に役立つ発想・技術力を有している
Participates actively in activities of his Secondary lab and has ideas and skills that are useful in special research assignments.</t>
    <rPh sb="0" eb="1">
      <t>フク</t>
    </rPh>
    <rPh sb="1" eb="4">
      <t>ケンキュウシツ</t>
    </rPh>
    <rPh sb="5" eb="7">
      <t>セッキョク</t>
    </rPh>
    <rPh sb="7" eb="8">
      <t>テキ</t>
    </rPh>
    <rPh sb="9" eb="11">
      <t>カツドウ</t>
    </rPh>
    <rPh sb="16" eb="18">
      <t>トクベツ</t>
    </rPh>
    <rPh sb="18" eb="20">
      <t>カダイ</t>
    </rPh>
    <rPh sb="20" eb="22">
      <t>ケンキュウ</t>
    </rPh>
    <rPh sb="23" eb="25">
      <t>ヤクダ</t>
    </rPh>
    <rPh sb="26" eb="28">
      <t>ハッソウ</t>
    </rPh>
    <rPh sb="29" eb="31">
      <t>ギジュツ</t>
    </rPh>
    <rPh sb="31" eb="32">
      <t>リョク</t>
    </rPh>
    <rPh sb="33" eb="34">
      <t>ユウ</t>
    </rPh>
    <phoneticPr fontId="1"/>
  </si>
  <si>
    <t>組織の中で、問題解決に取り組み、個人および組織的な成果を示すことができる
Works to solve problems within the organization and is able to express individual and organizational results.</t>
    <rPh sb="0" eb="2">
      <t>ソシキ</t>
    </rPh>
    <rPh sb="3" eb="4">
      <t>ナカ</t>
    </rPh>
    <rPh sb="6" eb="8">
      <t>モンダイ</t>
    </rPh>
    <rPh sb="8" eb="10">
      <t>カイケツ</t>
    </rPh>
    <rPh sb="11" eb="12">
      <t>ト</t>
    </rPh>
    <rPh sb="13" eb="14">
      <t>ク</t>
    </rPh>
    <rPh sb="16" eb="18">
      <t>コジン</t>
    </rPh>
    <rPh sb="21" eb="23">
      <t>ソシキ</t>
    </rPh>
    <rPh sb="23" eb="24">
      <t>テキ</t>
    </rPh>
    <rPh sb="25" eb="27">
      <t>セイカ</t>
    </rPh>
    <rPh sb="28" eb="29">
      <t>シメ</t>
    </rPh>
    <phoneticPr fontId="1"/>
  </si>
  <si>
    <t>明確な目標を有して学修・就労できる
Is able to learn and work with clear goals.</t>
    <rPh sb="0" eb="2">
      <t>メイカク</t>
    </rPh>
    <rPh sb="3" eb="5">
      <t>モクヒョウ</t>
    </rPh>
    <rPh sb="6" eb="7">
      <t>ユウ</t>
    </rPh>
    <rPh sb="9" eb="11">
      <t>ガクシュウ</t>
    </rPh>
    <rPh sb="12" eb="14">
      <t>シュウロウ</t>
    </rPh>
    <phoneticPr fontId="1"/>
  </si>
  <si>
    <t>インターンシップの活動に自発的に参加できる
Is able to participate of his own accord in internship activities.</t>
    <rPh sb="9" eb="11">
      <t>カツドウ</t>
    </rPh>
    <rPh sb="12" eb="15">
      <t>ジハツテキ</t>
    </rPh>
    <rPh sb="16" eb="18">
      <t>サンカ</t>
    </rPh>
    <phoneticPr fontId="1"/>
  </si>
  <si>
    <t>組織に協力的に活動し、組織の中で、良好なコミュニケーションがとれる
Cooperates with the organization and communicates well inside it.</t>
    <rPh sb="0" eb="2">
      <t>ソシキ</t>
    </rPh>
    <rPh sb="3" eb="5">
      <t>キョウリョク</t>
    </rPh>
    <rPh sb="5" eb="6">
      <t>テキ</t>
    </rPh>
    <rPh sb="7" eb="9">
      <t>カツドウ</t>
    </rPh>
    <rPh sb="17" eb="19">
      <t>リョウコウ</t>
    </rPh>
    <phoneticPr fontId="1"/>
  </si>
  <si>
    <t>他分野の知識および、基礎的な技術力を自身の研究に取り入れ、成果を発表することができる
Is able to incorporate knowledge from other fields and fundamental technical skills into his own research and to present associated results.</t>
    <rPh sb="0" eb="3">
      <t>タブンヤ</t>
    </rPh>
    <rPh sb="4" eb="6">
      <t>チシキ</t>
    </rPh>
    <rPh sb="10" eb="13">
      <t>キソテキ</t>
    </rPh>
    <rPh sb="14" eb="16">
      <t>ギジュツ</t>
    </rPh>
    <rPh sb="16" eb="17">
      <t>リョク</t>
    </rPh>
    <rPh sb="18" eb="20">
      <t>ジシン</t>
    </rPh>
    <rPh sb="21" eb="23">
      <t>ケンキュウ</t>
    </rPh>
    <rPh sb="24" eb="25">
      <t>ト</t>
    </rPh>
    <rPh sb="26" eb="27">
      <t>イ</t>
    </rPh>
    <rPh sb="29" eb="31">
      <t>セイカ</t>
    </rPh>
    <rPh sb="32" eb="34">
      <t>ハッピョウ</t>
    </rPh>
    <phoneticPr fontId="1"/>
  </si>
  <si>
    <t>他分野の基礎知識および、基礎的な技術力を有している
Possesses fundamental knowledge from other fields and fundamental technical skills.</t>
    <rPh sb="0" eb="3">
      <t>タブンヤ</t>
    </rPh>
    <rPh sb="4" eb="6">
      <t>キソ</t>
    </rPh>
    <rPh sb="6" eb="8">
      <t>チシキ</t>
    </rPh>
    <rPh sb="12" eb="15">
      <t>キソテキ</t>
    </rPh>
    <rPh sb="16" eb="18">
      <t>ギジュツ</t>
    </rPh>
    <rPh sb="18" eb="19">
      <t>リョク</t>
    </rPh>
    <rPh sb="20" eb="21">
      <t>ユウ</t>
    </rPh>
    <phoneticPr fontId="1"/>
  </si>
  <si>
    <t>他分野の知識および、基礎的な技術力を自身の研究に取り入れることができる
Is able to incorporate knowledge from other fields and fundamental technical skills into his own research.</t>
    <rPh sb="0" eb="3">
      <t>タブンヤ</t>
    </rPh>
    <rPh sb="4" eb="6">
      <t>チシキ</t>
    </rPh>
    <rPh sb="10" eb="13">
      <t>キソテキ</t>
    </rPh>
    <rPh sb="14" eb="16">
      <t>ギジュツ</t>
    </rPh>
    <rPh sb="16" eb="17">
      <t>リョク</t>
    </rPh>
    <rPh sb="18" eb="20">
      <t>ジシン</t>
    </rPh>
    <rPh sb="21" eb="23">
      <t>ケンキュウ</t>
    </rPh>
    <rPh sb="24" eb="25">
      <t>ト</t>
    </rPh>
    <rPh sb="26" eb="27">
      <t>イ</t>
    </rPh>
    <phoneticPr fontId="1"/>
  </si>
  <si>
    <t>他分野の知識および、基礎的な技術力を自身の研究に取り入れ、実験等に生かすことができる
Is able to incorporate knowledge from other fields and fundamental technical skills into his own research and use them in experiments and other activities.</t>
    <rPh sb="0" eb="3">
      <t>タブンヤ</t>
    </rPh>
    <rPh sb="4" eb="6">
      <t>チシキ</t>
    </rPh>
    <rPh sb="10" eb="13">
      <t>キソテキ</t>
    </rPh>
    <rPh sb="14" eb="16">
      <t>ギジュツ</t>
    </rPh>
    <rPh sb="16" eb="17">
      <t>リョク</t>
    </rPh>
    <rPh sb="18" eb="20">
      <t>ジシン</t>
    </rPh>
    <rPh sb="21" eb="23">
      <t>ケンキュウ</t>
    </rPh>
    <rPh sb="24" eb="25">
      <t>ト</t>
    </rPh>
    <rPh sb="26" eb="27">
      <t>イ</t>
    </rPh>
    <rPh sb="29" eb="31">
      <t>ジッケン</t>
    </rPh>
    <rPh sb="31" eb="32">
      <t>トウ</t>
    </rPh>
    <rPh sb="33" eb="34">
      <t>イ</t>
    </rPh>
    <phoneticPr fontId="1"/>
  </si>
  <si>
    <t>セミナー等の運営に積極的に関わり、自発的に行動し、運営を先導できる
Is actively engaged with the holding of seminars and other events, undertakes voluntary action, and is able to play a leading role in orchestrating events.</t>
    <rPh sb="4" eb="5">
      <t>トウ</t>
    </rPh>
    <rPh sb="6" eb="8">
      <t>ウンエイ</t>
    </rPh>
    <rPh sb="9" eb="12">
      <t>セッキョクテキ</t>
    </rPh>
    <rPh sb="13" eb="14">
      <t>カカ</t>
    </rPh>
    <rPh sb="17" eb="20">
      <t>ジハツテキ</t>
    </rPh>
    <rPh sb="21" eb="23">
      <t>コウドウ</t>
    </rPh>
    <rPh sb="25" eb="27">
      <t>ウンエイ</t>
    </rPh>
    <rPh sb="28" eb="30">
      <t>センドウ</t>
    </rPh>
    <phoneticPr fontId="1"/>
  </si>
  <si>
    <t>積極的に取り組み、目標設定および企画立案に貢献できる
Actively participates in and is able to contribute to the establishment of goals and to the planning process.</t>
    <rPh sb="0" eb="2">
      <t>セッキョク</t>
    </rPh>
    <rPh sb="2" eb="3">
      <t>テキ</t>
    </rPh>
    <rPh sb="4" eb="5">
      <t>ト</t>
    </rPh>
    <rPh sb="6" eb="7">
      <t>ク</t>
    </rPh>
    <rPh sb="9" eb="11">
      <t>モクヒョウ</t>
    </rPh>
    <rPh sb="11" eb="13">
      <t>セッテイ</t>
    </rPh>
    <rPh sb="16" eb="18">
      <t>キカク</t>
    </rPh>
    <rPh sb="18" eb="20">
      <t>リツアン</t>
    </rPh>
    <rPh sb="21" eb="23">
      <t>コウケン</t>
    </rPh>
    <phoneticPr fontId="1"/>
  </si>
  <si>
    <t>企画を客観的に検証し、問題点の提起・解決策を示すことができる
Is able to objectively review plans, identify problem areas, and propose solutions.</t>
    <rPh sb="0" eb="2">
      <t>キカク</t>
    </rPh>
    <rPh sb="3" eb="5">
      <t>キャッカン</t>
    </rPh>
    <rPh sb="5" eb="6">
      <t>テキ</t>
    </rPh>
    <rPh sb="7" eb="9">
      <t>ケンショウ</t>
    </rPh>
    <rPh sb="11" eb="14">
      <t>モンダイテン</t>
    </rPh>
    <rPh sb="15" eb="17">
      <t>テイキ</t>
    </rPh>
    <rPh sb="18" eb="21">
      <t>カイケツサク</t>
    </rPh>
    <rPh sb="22" eb="23">
      <t>シメ</t>
    </rPh>
    <phoneticPr fontId="1"/>
  </si>
  <si>
    <t>外部に向けて、セミナーの企画の発表および交渉ができる
Is able to present seminar plans to, and negotiate with, outside individuals.</t>
    <rPh sb="0" eb="2">
      <t>ガイブ</t>
    </rPh>
    <rPh sb="3" eb="4">
      <t>ム</t>
    </rPh>
    <rPh sb="12" eb="14">
      <t>キカク</t>
    </rPh>
    <rPh sb="15" eb="17">
      <t>ハッピョウ</t>
    </rPh>
    <rPh sb="20" eb="22">
      <t>コウショウ</t>
    </rPh>
    <phoneticPr fontId="1"/>
  </si>
  <si>
    <t>セミナーの運営に積極的に関わり、自発的に行動し、運営を先導できる
Is actively engaged with the holding of seminars and other events, undertakes voluntary action, and is able to play a leading role in orchestrating events.</t>
    <rPh sb="5" eb="7">
      <t>ウンエイ</t>
    </rPh>
    <rPh sb="8" eb="11">
      <t>セッキョクテキ</t>
    </rPh>
    <rPh sb="12" eb="13">
      <t>カカ</t>
    </rPh>
    <rPh sb="16" eb="19">
      <t>ジハツテキ</t>
    </rPh>
    <rPh sb="20" eb="22">
      <t>コウドウ</t>
    </rPh>
    <rPh sb="24" eb="26">
      <t>ウンエイ</t>
    </rPh>
    <rPh sb="27" eb="29">
      <t>センドウ</t>
    </rPh>
    <phoneticPr fontId="1"/>
  </si>
  <si>
    <t>ＭＯＴ科目の履修_Completion of MOT subjects</t>
    <phoneticPr fontId="1"/>
  </si>
  <si>
    <t>ＭＢＡ関連授業の履修_Completion of MBA-related classes</t>
    <phoneticPr fontId="1"/>
  </si>
  <si>
    <t>特別課題研究の論文の発表ができる
Is able to present a research paper describing a special research assignment.</t>
    <rPh sb="0" eb="2">
      <t>トクベツ</t>
    </rPh>
    <rPh sb="2" eb="4">
      <t>カダイ</t>
    </rPh>
    <rPh sb="4" eb="6">
      <t>ケンキュウ</t>
    </rPh>
    <rPh sb="7" eb="9">
      <t>ロンブン</t>
    </rPh>
    <rPh sb="10" eb="12">
      <t>ハッピョウ</t>
    </rPh>
    <phoneticPr fontId="1"/>
  </si>
  <si>
    <t>特別課題研究_Special-topic research</t>
    <rPh sb="0" eb="2">
      <t>トクベツ</t>
    </rPh>
    <rPh sb="2" eb="4">
      <t>カダイ</t>
    </rPh>
    <rPh sb="4" eb="6">
      <t>ケンキュウ</t>
    </rPh>
    <phoneticPr fontId="1"/>
  </si>
  <si>
    <t>特別課題研究の進捗状況の把握・マネージメントができている
Is able to assess and manage progress in a special research assignment.</t>
    <rPh sb="0" eb="2">
      <t>トクベツ</t>
    </rPh>
    <rPh sb="2" eb="4">
      <t>カダイ</t>
    </rPh>
    <rPh sb="4" eb="6">
      <t>ケンキュウ</t>
    </rPh>
    <rPh sb="7" eb="9">
      <t>シンチョク</t>
    </rPh>
    <rPh sb="9" eb="11">
      <t>ジョウキョウ</t>
    </rPh>
    <rPh sb="12" eb="14">
      <t>ハアク</t>
    </rPh>
    <phoneticPr fontId="1"/>
  </si>
  <si>
    <t>特別課題研究の現段階での問題点を明確に説明することができる
Is able to clearly describe problem areas at the current stage of special-topic research.</t>
    <rPh sb="0" eb="2">
      <t>トクベツ</t>
    </rPh>
    <rPh sb="2" eb="4">
      <t>カダイ</t>
    </rPh>
    <rPh sb="4" eb="6">
      <t>ケンキュウ</t>
    </rPh>
    <rPh sb="7" eb="10">
      <t>ゲンダンカイ</t>
    </rPh>
    <rPh sb="12" eb="15">
      <t>モンダイテン</t>
    </rPh>
    <rPh sb="16" eb="18">
      <t>メイカク</t>
    </rPh>
    <rPh sb="19" eb="21">
      <t>セツメイ</t>
    </rPh>
    <phoneticPr fontId="1"/>
  </si>
  <si>
    <t>特別課題研究の現段階での問題点の解決策を提案・説明することができる
Is able to propose and describe solutions for problem areas at the current stage of a special research assignment.</t>
    <rPh sb="0" eb="2">
      <t>トクベツ</t>
    </rPh>
    <rPh sb="2" eb="4">
      <t>カダイ</t>
    </rPh>
    <rPh sb="4" eb="6">
      <t>ケンキュウ</t>
    </rPh>
    <rPh sb="7" eb="10">
      <t>ゲンダンカイ</t>
    </rPh>
    <rPh sb="12" eb="15">
      <t>モンダイテン</t>
    </rPh>
    <rPh sb="16" eb="19">
      <t>カイケツサク</t>
    </rPh>
    <rPh sb="20" eb="22">
      <t>テイアン</t>
    </rPh>
    <rPh sb="23" eb="25">
      <t>セツメイ</t>
    </rPh>
    <phoneticPr fontId="1"/>
  </si>
  <si>
    <t>特別課題研究の論文の発表ができる
Is able to present a research paper describing special-topic research.</t>
    <rPh sb="0" eb="2">
      <t>トクベツ</t>
    </rPh>
    <rPh sb="2" eb="4">
      <t>カダイ</t>
    </rPh>
    <rPh sb="4" eb="6">
      <t>ケンキュウ</t>
    </rPh>
    <rPh sb="7" eb="9">
      <t>ロンブン</t>
    </rPh>
    <rPh sb="10" eb="12">
      <t>ハッピョウ</t>
    </rPh>
    <phoneticPr fontId="1"/>
  </si>
  <si>
    <t>英語でのコミュニケーションがスムーズにでき、文献を英語で読め、他分野の論文も読んで理解できる
Is able to communicate smoothly in English, read sources in English, and read and understand research papers in other fields.</t>
    <rPh sb="0" eb="2">
      <t>エイゴ</t>
    </rPh>
    <rPh sb="22" eb="24">
      <t>ブンケン</t>
    </rPh>
    <rPh sb="25" eb="27">
      <t>エイゴ</t>
    </rPh>
    <rPh sb="28" eb="29">
      <t>ヨ</t>
    </rPh>
    <rPh sb="31" eb="34">
      <t>タブンヤ</t>
    </rPh>
    <rPh sb="35" eb="37">
      <t>ロンブン</t>
    </rPh>
    <rPh sb="38" eb="39">
      <t>ヨ</t>
    </rPh>
    <rPh sb="41" eb="43">
      <t>リカイ</t>
    </rPh>
    <phoneticPr fontId="1"/>
  </si>
  <si>
    <t>継続的な学修を続け、日常でも英語の習得に努めている
Learns continuously and strives to master English on a daily basis.</t>
    <rPh sb="0" eb="3">
      <t>ケイゾクテキ</t>
    </rPh>
    <rPh sb="4" eb="6">
      <t>ガクシュウ</t>
    </rPh>
    <rPh sb="7" eb="8">
      <t>ツヅ</t>
    </rPh>
    <rPh sb="10" eb="12">
      <t>ニチジョウ</t>
    </rPh>
    <rPh sb="14" eb="16">
      <t>エイゴ</t>
    </rPh>
    <rPh sb="17" eb="19">
      <t>シュウトク</t>
    </rPh>
    <rPh sb="20" eb="21">
      <t>ツト</t>
    </rPh>
    <phoneticPr fontId="1"/>
  </si>
  <si>
    <t>英語を使用しての筆記・口頭のいずれのコミュニケーションも良好にできる
Is able to communicate effectively both in writing and orally using English.</t>
    <rPh sb="0" eb="2">
      <t>エイゴ</t>
    </rPh>
    <rPh sb="3" eb="5">
      <t>シヨウ</t>
    </rPh>
    <rPh sb="8" eb="10">
      <t>ヒッキ</t>
    </rPh>
    <rPh sb="11" eb="13">
      <t>コウトウ</t>
    </rPh>
    <rPh sb="28" eb="30">
      <t>リョウコウ</t>
    </rPh>
    <phoneticPr fontId="1"/>
  </si>
  <si>
    <t>英語でのコミュニケーションがスムーズにでき、論文を英語で記述・発表できる
Is able to communicate smoothly in English and to write and present a research paper in English.</t>
    <rPh sb="0" eb="2">
      <t>エイゴ</t>
    </rPh>
    <rPh sb="22" eb="24">
      <t>ロンブン</t>
    </rPh>
    <rPh sb="25" eb="27">
      <t>エイゴ</t>
    </rPh>
    <rPh sb="28" eb="30">
      <t>キジュツ</t>
    </rPh>
    <rPh sb="31" eb="33">
      <t>ハッピョウ</t>
    </rPh>
    <phoneticPr fontId="1"/>
  </si>
  <si>
    <t>英語でのコミュニケーションがスムーズにでき、文献を英語で読め、他分野の論文も読んで理解できる
Is able to communicate smoothly in English, to read sources in English, and to read and understand research papers in other fields.</t>
    <rPh sb="0" eb="2">
      <t>エイゴ</t>
    </rPh>
    <rPh sb="22" eb="24">
      <t>ブンケン</t>
    </rPh>
    <rPh sb="25" eb="27">
      <t>エイゴ</t>
    </rPh>
    <rPh sb="28" eb="29">
      <t>ヨ</t>
    </rPh>
    <rPh sb="31" eb="34">
      <t>タブンヤ</t>
    </rPh>
    <rPh sb="35" eb="37">
      <t>ロンブン</t>
    </rPh>
    <rPh sb="38" eb="39">
      <t>ヨ</t>
    </rPh>
    <rPh sb="41" eb="43">
      <t>リカイ</t>
    </rPh>
    <phoneticPr fontId="1"/>
  </si>
  <si>
    <t>交渉することができ、個人的な成果を示すことができる
Is able to negotiate and present individual results.</t>
    <rPh sb="0" eb="2">
      <t>コウショウ</t>
    </rPh>
    <rPh sb="10" eb="13">
      <t>コジンテキ</t>
    </rPh>
    <rPh sb="14" eb="16">
      <t>セイカ</t>
    </rPh>
    <rPh sb="17" eb="18">
      <t>シメ</t>
    </rPh>
    <phoneticPr fontId="1"/>
  </si>
  <si>
    <t>産業界・官界の研究者・実務者との討論
Discussions with researchers and businessmen from industry and government</t>
    <phoneticPr fontId="1"/>
  </si>
  <si>
    <t>問題を理解し、説明することができる
Understands problems and is able to describe them.</t>
    <rPh sb="0" eb="2">
      <t>モンダイ</t>
    </rPh>
    <rPh sb="3" eb="5">
      <t>リカイ</t>
    </rPh>
    <rPh sb="7" eb="9">
      <t>セツメイ</t>
    </rPh>
    <phoneticPr fontId="1"/>
  </si>
  <si>
    <t>問題・解決策を理論的に主張・討論することができる
Is able to theoretically assert and discuss problems and solutions.</t>
    <rPh sb="0" eb="2">
      <t>モンダイ</t>
    </rPh>
    <rPh sb="3" eb="6">
      <t>カイケツサク</t>
    </rPh>
    <rPh sb="7" eb="10">
      <t>リロンテキ</t>
    </rPh>
    <rPh sb="11" eb="13">
      <t>シュチョウ</t>
    </rPh>
    <rPh sb="14" eb="16">
      <t>トウロン</t>
    </rPh>
    <phoneticPr fontId="1"/>
  </si>
  <si>
    <t>解決策を提案、展開することができる
Is able to propose and apply solutions.</t>
    <rPh sb="0" eb="3">
      <t>カイケツサク</t>
    </rPh>
    <rPh sb="4" eb="6">
      <t>テイアン</t>
    </rPh>
    <rPh sb="7" eb="9">
      <t>テンカイ</t>
    </rPh>
    <phoneticPr fontId="1"/>
  </si>
  <si>
    <t>成果をまとめ、成果を示すことができる
Is able to summarize and present results.</t>
    <rPh sb="0" eb="2">
      <t>セイカ</t>
    </rPh>
    <rPh sb="7" eb="9">
      <t>セイカ</t>
    </rPh>
    <rPh sb="10" eb="11">
      <t>シメ</t>
    </rPh>
    <phoneticPr fontId="1"/>
  </si>
  <si>
    <t>合宿によるチームワーキング_Teamwork at training camps</t>
    <phoneticPr fontId="1"/>
  </si>
  <si>
    <t>積極的に取り組み、プレゼンの目標設定および企画立案に貢献できる
Actively participates in and is able to contribute to the establishment of presentation goals and to the planning process.</t>
    <rPh sb="0" eb="2">
      <t>セッキョク</t>
    </rPh>
    <rPh sb="2" eb="3">
      <t>テキ</t>
    </rPh>
    <rPh sb="4" eb="5">
      <t>ト</t>
    </rPh>
    <rPh sb="6" eb="7">
      <t>ク</t>
    </rPh>
    <rPh sb="14" eb="16">
      <t>モクヒョウ</t>
    </rPh>
    <rPh sb="16" eb="18">
      <t>セッテイ</t>
    </rPh>
    <rPh sb="21" eb="23">
      <t>キカク</t>
    </rPh>
    <rPh sb="23" eb="25">
      <t>リツアン</t>
    </rPh>
    <rPh sb="26" eb="28">
      <t>コウケン</t>
    </rPh>
    <phoneticPr fontId="1"/>
  </si>
  <si>
    <t>プレゼンを客観的に検証し、問題点の提起・解決策を示すことができる
Is able to objectively review presentations, identify problem areas, and propose solutions.</t>
    <rPh sb="5" eb="7">
      <t>キャッカン</t>
    </rPh>
    <rPh sb="7" eb="8">
      <t>テキ</t>
    </rPh>
    <rPh sb="9" eb="11">
      <t>ケンショウ</t>
    </rPh>
    <rPh sb="13" eb="16">
      <t>モンダイテン</t>
    </rPh>
    <rPh sb="17" eb="19">
      <t>テイキ</t>
    </rPh>
    <rPh sb="20" eb="23">
      <t>カイケツサク</t>
    </rPh>
    <rPh sb="24" eb="25">
      <t>シメ</t>
    </rPh>
    <phoneticPr fontId="1"/>
  </si>
  <si>
    <t>周囲と協力して、プレゼンテーションの発表・質疑応答（問題解決）ができる
Is able to cooperate with others, give presentations, and engage in question-and-answer sessions (resolve problems).</t>
    <rPh sb="0" eb="2">
      <t>シュウイ</t>
    </rPh>
    <rPh sb="3" eb="5">
      <t>キョウリョク</t>
    </rPh>
    <rPh sb="18" eb="20">
      <t>ハッピョウ</t>
    </rPh>
    <rPh sb="21" eb="23">
      <t>シツギ</t>
    </rPh>
    <rPh sb="23" eb="25">
      <t>オウトウ</t>
    </rPh>
    <rPh sb="26" eb="28">
      <t>モンダイ</t>
    </rPh>
    <rPh sb="28" eb="30">
      <t>カイケツ</t>
    </rPh>
    <phoneticPr fontId="1"/>
  </si>
  <si>
    <t>現状を客観的に把握し、迅速に問題に対応・解決でき先導して、組織を動かし、成果を示すことができる
Is able to objectively assess the current situation, take the lead in quickly addressing and resolving problems, utilize organizational resources, and present results.</t>
    <rPh sb="0" eb="2">
      <t>ゲンジョウ</t>
    </rPh>
    <rPh sb="3" eb="6">
      <t>キャッカンテキ</t>
    </rPh>
    <rPh sb="7" eb="9">
      <t>ハアク</t>
    </rPh>
    <rPh sb="11" eb="13">
      <t>ジンソク</t>
    </rPh>
    <rPh sb="14" eb="16">
      <t>モンダイ</t>
    </rPh>
    <rPh sb="17" eb="19">
      <t>タイオウ</t>
    </rPh>
    <rPh sb="20" eb="22">
      <t>カイケツ</t>
    </rPh>
    <phoneticPr fontId="1"/>
  </si>
  <si>
    <t>批判的思考力_Critical thinking skills</t>
    <rPh sb="0" eb="3">
      <t>ヒハンテキ</t>
    </rPh>
    <rPh sb="3" eb="6">
      <t>シコウリョク</t>
    </rPh>
    <phoneticPr fontId="1"/>
  </si>
  <si>
    <t>リーダーとして知識と社会性を兼ね備え、正確な情報を収集することができる
Combines knowledge and social skills as a leader and is able to gather accurate information.</t>
    <rPh sb="7" eb="9">
      <t>チシキ</t>
    </rPh>
    <rPh sb="10" eb="12">
      <t>シャカイ</t>
    </rPh>
    <rPh sb="12" eb="13">
      <t>セイ</t>
    </rPh>
    <rPh sb="14" eb="15">
      <t>カ</t>
    </rPh>
    <rPh sb="16" eb="17">
      <t>ソナ</t>
    </rPh>
    <rPh sb="19" eb="21">
      <t>セイカク</t>
    </rPh>
    <rPh sb="22" eb="24">
      <t>ジョウホウ</t>
    </rPh>
    <rPh sb="25" eb="27">
      <t>シュウシュウ</t>
    </rPh>
    <phoneticPr fontId="1"/>
  </si>
  <si>
    <t>リーダーとして偏見を持たずに、理論的な思考・推論ができる
Is able to think and reason theoretically without bias as a leader.</t>
    <rPh sb="7" eb="9">
      <t>ヘンケン</t>
    </rPh>
    <rPh sb="10" eb="11">
      <t>モ</t>
    </rPh>
    <rPh sb="15" eb="18">
      <t>リロンテキ</t>
    </rPh>
    <rPh sb="19" eb="21">
      <t>シコウ</t>
    </rPh>
    <rPh sb="22" eb="24">
      <t>スイロン</t>
    </rPh>
    <phoneticPr fontId="1"/>
  </si>
  <si>
    <t>広い視野を持ち、現状を客観的に把握し、問題を解決できる
Has a broad outlook and is able to objectively assess the current situation and resolve problems.</t>
    <rPh sb="0" eb="1">
      <t>ヒロ</t>
    </rPh>
    <rPh sb="2" eb="4">
      <t>シヤ</t>
    </rPh>
    <rPh sb="5" eb="6">
      <t>モ</t>
    </rPh>
    <rPh sb="8" eb="10">
      <t>ゲンジョウ</t>
    </rPh>
    <rPh sb="11" eb="14">
      <t>キャッカンテキ</t>
    </rPh>
    <rPh sb="15" eb="17">
      <t>ハアク</t>
    </rPh>
    <rPh sb="19" eb="21">
      <t>モンダイ</t>
    </rPh>
    <rPh sb="22" eb="24">
      <t>カイケツ</t>
    </rPh>
    <phoneticPr fontId="1"/>
  </si>
  <si>
    <t>英語力
English proficiency</t>
    <rPh sb="0" eb="2">
      <t>エイゴ</t>
    </rPh>
    <rPh sb="2" eb="3">
      <t>リョク</t>
    </rPh>
    <phoneticPr fontId="1"/>
  </si>
  <si>
    <t>メモ・改善点等
Comments, improvement areas, etc.</t>
    <rPh sb="3" eb="6">
      <t>カイゼンテン</t>
    </rPh>
    <rPh sb="6" eb="7">
      <t>トウ</t>
    </rPh>
    <phoneticPr fontId="1"/>
  </si>
  <si>
    <t>領　　域
Area</t>
    <rPh sb="0" eb="1">
      <t>リョウ</t>
    </rPh>
    <rPh sb="3" eb="4">
      <t>イキ</t>
    </rPh>
    <phoneticPr fontId="1"/>
  </si>
  <si>
    <t>累計件数(自動集計）
Cumulative total (automatically calculated)</t>
    <rPh sb="0" eb="2">
      <t>ルイケイ</t>
    </rPh>
    <rPh sb="2" eb="4">
      <t>ケンスウ</t>
    </rPh>
    <rPh sb="5" eb="7">
      <t>ジドウ</t>
    </rPh>
    <rPh sb="7" eb="9">
      <t>シュウケイ</t>
    </rPh>
    <phoneticPr fontId="1"/>
  </si>
  <si>
    <t>1年次
1st year</t>
    <rPh sb="1" eb="3">
      <t>ネンジ</t>
    </rPh>
    <phoneticPr fontId="1"/>
  </si>
  <si>
    <t>2年次
2nd year</t>
    <rPh sb="1" eb="3">
      <t>ネンジ</t>
    </rPh>
    <phoneticPr fontId="1"/>
  </si>
  <si>
    <t>3年次
3rd year</t>
    <rPh sb="1" eb="3">
      <t>ネンジ</t>
    </rPh>
    <phoneticPr fontId="1"/>
  </si>
  <si>
    <t>4年次
4th year</t>
    <rPh sb="1" eb="3">
      <t>ネンジ</t>
    </rPh>
    <phoneticPr fontId="1"/>
  </si>
  <si>
    <t>5年次
Final year</t>
    <rPh sb="1" eb="3">
      <t>ネンジ</t>
    </rPh>
    <phoneticPr fontId="1"/>
  </si>
  <si>
    <t>【広い科学技術的視野と国際的視野を有している】
Possesses a broad scientific and international outlook.</t>
    <rPh sb="1" eb="2">
      <t>ヒロ</t>
    </rPh>
    <rPh sb="3" eb="5">
      <t>カガク</t>
    </rPh>
    <rPh sb="5" eb="7">
      <t>ギジュツ</t>
    </rPh>
    <rPh sb="7" eb="8">
      <t>テキ</t>
    </rPh>
    <rPh sb="8" eb="10">
      <t>シヤ</t>
    </rPh>
    <rPh sb="11" eb="13">
      <t>コクサイ</t>
    </rPh>
    <rPh sb="13" eb="14">
      <t>テキ</t>
    </rPh>
    <rPh sb="14" eb="16">
      <t>シヤ</t>
    </rPh>
    <rPh sb="17" eb="18">
      <t>ユウ</t>
    </rPh>
    <phoneticPr fontId="1"/>
  </si>
  <si>
    <t>【異分野、異業種のグローバルな橋渡しにより新しい価値を創出できる能力を有している】
Possesses the skills needed to create new value by serving as a global bridge to other fields and industries.</t>
    <phoneticPr fontId="1"/>
  </si>
  <si>
    <t>【先導的なプロジェクトマネジメント能力】
Leadership and project management skills</t>
    <phoneticPr fontId="1"/>
  </si>
  <si>
    <t>批判的思考力
【問題解決・コミュニケーション能力を有している】
Critical thinking ability: Possesses problem-solving and communication skills.</t>
    <rPh sb="0" eb="3">
      <t>ヒハンテキ</t>
    </rPh>
    <rPh sb="3" eb="6">
      <t>シコウリョク</t>
    </rPh>
    <phoneticPr fontId="1"/>
  </si>
  <si>
    <t>その他【英語力】
Other: English proficiency</t>
    <rPh sb="2" eb="3">
      <t>タ</t>
    </rPh>
    <rPh sb="4" eb="6">
      <t>エイゴ</t>
    </rPh>
    <rPh sb="6" eb="7">
      <t>リョク</t>
    </rPh>
    <phoneticPr fontId="1"/>
  </si>
  <si>
    <t xml:space="preserve">〔総説・解説・展望 〕[Review/Commentary/Perspective] </t>
    <phoneticPr fontId="1"/>
  </si>
  <si>
    <t>〔国際会議発表〕
[Presentations at International Conferences]</t>
  </si>
  <si>
    <t>〔国際会議発表〕
[Presentations at International Conferences]</t>
    <phoneticPr fontId="1"/>
  </si>
  <si>
    <t>〔学会発表〕[Presentations at Academic Society Meetings]</t>
    <phoneticPr fontId="1"/>
  </si>
  <si>
    <t>[研究指導実績][Research Guidance]</t>
    <phoneticPr fontId="1"/>
  </si>
  <si>
    <t>〔TOEIC, TOEFL等受験状況〕[English Proficiency Tests]</t>
    <rPh sb="13" eb="14">
      <t>トウ</t>
    </rPh>
    <phoneticPr fontId="1"/>
  </si>
  <si>
    <t>〔その他・提出物等〕[Other]</t>
    <rPh sb="5" eb="7">
      <t>テイシュツ</t>
    </rPh>
    <rPh sb="7" eb="8">
      <t>ブツ</t>
    </rPh>
    <rPh sb="8" eb="9">
      <t>トウ</t>
    </rPh>
    <phoneticPr fontId="1"/>
  </si>
  <si>
    <t>巻・号 Volume no.</t>
    <phoneticPr fontId="1"/>
  </si>
  <si>
    <t>発行年
Year of publication</t>
    <phoneticPr fontId="1"/>
  </si>
  <si>
    <t>査読
Peer-reviewed</t>
    <phoneticPr fontId="1"/>
  </si>
  <si>
    <t>〔図　書〕[Published Books] ※コピーを添付してください。*Please attach a copy.</t>
    <phoneticPr fontId="1"/>
  </si>
  <si>
    <t>書　　　　　　名   [Title of Book]</t>
    <phoneticPr fontId="1"/>
  </si>
  <si>
    <t>発 行 年
Year of publication</t>
    <phoneticPr fontId="1"/>
  </si>
  <si>
    <t>書　　　　　　名  [Title of Book]</t>
    <phoneticPr fontId="1"/>
  </si>
  <si>
    <t>※コピーを添付してください。*Please attach a copy.</t>
    <phoneticPr fontId="1"/>
  </si>
  <si>
    <t>発明の名称
Name of invention</t>
    <phoneticPr fontId="1"/>
  </si>
  <si>
    <t>特許番号
Patent no.</t>
    <phoneticPr fontId="1"/>
  </si>
  <si>
    <t>受賞者名
Name of award recipient</t>
    <phoneticPr fontId="1"/>
  </si>
  <si>
    <t>学年/ 
Year of study</t>
    <rPh sb="0" eb="2">
      <t>ガクネン</t>
    </rPh>
    <phoneticPr fontId="1"/>
  </si>
  <si>
    <t>巻・号
Volume no.</t>
    <phoneticPr fontId="1"/>
  </si>
  <si>
    <t>※発表者名の前に○を付して下さい。予稿集のコピーを提出してください。
*Please circle the name of the presenter. A copy of the abstract or proceeding must accompany the report.</t>
    <phoneticPr fontId="1"/>
  </si>
  <si>
    <t>〔国際会議発表〕
[Presentations at International Conferences]</t>
    <rPh sb="1" eb="3">
      <t>コクサイ</t>
    </rPh>
    <rPh sb="3" eb="5">
      <t>カイギ</t>
    </rPh>
    <phoneticPr fontId="1"/>
  </si>
  <si>
    <t>開催年月日
Date (YYYY/MM/DD)</t>
    <phoneticPr fontId="1"/>
  </si>
  <si>
    <t>※予稿集のコピーを提出して下さい。*A copy of the abstract or proceeding must accompany the report.</t>
    <phoneticPr fontId="1"/>
  </si>
  <si>
    <t xml:space="preserve">(受理済み論文を含む。投稿中、投稿準備中は除く。) 論文の別刷りのPDF(コピー)を提出して下さい。
(Include research papers that have already been accepted. Do not include papers being submitted or being prepared for submission.)
</t>
    <phoneticPr fontId="1"/>
  </si>
  <si>
    <t>研究費の名称
Name of research fund</t>
    <phoneticPr fontId="1"/>
  </si>
  <si>
    <t>期間
Time period</t>
    <phoneticPr fontId="1"/>
  </si>
  <si>
    <t>研究課題等
Research topic</t>
    <phoneticPr fontId="1"/>
  </si>
  <si>
    <t>研究経費（単位千円）Cost of research (in thousands of yen)</t>
    <phoneticPr fontId="1"/>
  </si>
  <si>
    <t>品名
Product name</t>
    <phoneticPr fontId="1"/>
  </si>
  <si>
    <t>研究者名
Names of researchers</t>
    <phoneticPr fontId="1"/>
  </si>
  <si>
    <t>企業名
Name of business entity</t>
    <phoneticPr fontId="1"/>
  </si>
  <si>
    <t>機関名
Name of institution</t>
    <phoneticPr fontId="1"/>
  </si>
  <si>
    <t>共同研究者名
Names of collaborators</t>
    <phoneticPr fontId="1"/>
  </si>
  <si>
    <t>研究内容
Research content</t>
    <phoneticPr fontId="1"/>
  </si>
  <si>
    <t>研究者名
Researchers' names</t>
    <phoneticPr fontId="1"/>
  </si>
  <si>
    <t xml:space="preserve"> ※科研費、その他補助金、受託、企業等との共同研究、研究助成等
 *Grant-in-Aid for Scientific Research, other national government grants, fiduciary funds, joint research, subsidies, etc.</t>
    <phoneticPr fontId="1"/>
  </si>
  <si>
    <t>(差し支えない程度で) (Provide as much information as permissible.)</t>
    <phoneticPr fontId="1"/>
  </si>
  <si>
    <t>内容
Nature of consultation</t>
    <phoneticPr fontId="1"/>
  </si>
  <si>
    <t>大学名または、企業名
University or business entity name</t>
    <phoneticPr fontId="1"/>
  </si>
  <si>
    <t>受け入れ期間
Period of study/internship</t>
    <phoneticPr fontId="1"/>
  </si>
  <si>
    <t>経費
Financially supported by</t>
    <phoneticPr fontId="1"/>
  </si>
  <si>
    <t>研究テーマ
Research topic</t>
    <phoneticPr fontId="1"/>
  </si>
  <si>
    <t>研究指導実績（修士、卒業研究等）　※箇条書きでご記入下さい。
Directing Researches (e.g. to master’s students, on graduation researches and such)   *Please itemize list.</t>
    <phoneticPr fontId="1"/>
  </si>
  <si>
    <t>Name of test taken</t>
    <phoneticPr fontId="1"/>
  </si>
  <si>
    <t>Date of test (YYYY/MM/DD)</t>
    <phoneticPr fontId="1"/>
  </si>
  <si>
    <t>※データベース、その他著作物、提出物等、特記事項等を自由にご記入ください。
*Enter information about databases, other copyrighted works, special notes, etc.</t>
    <rPh sb="15" eb="17">
      <t>テイシュツ</t>
    </rPh>
    <rPh sb="17" eb="18">
      <t>ブツ</t>
    </rPh>
    <rPh sb="18" eb="19">
      <t>トウ</t>
    </rPh>
    <phoneticPr fontId="1"/>
  </si>
  <si>
    <t>〔その他〕[Other]</t>
    <phoneticPr fontId="1"/>
  </si>
  <si>
    <r>
      <rPr>
        <b/>
        <sz val="11"/>
        <color rgb="FFFF0000"/>
        <rFont val="小塚ゴシック Pro R"/>
        <family val="2"/>
        <charset val="128"/>
      </rPr>
      <t>Notes</t>
    </r>
    <r>
      <rPr>
        <sz val="11"/>
        <color theme="1"/>
        <rFont val="小塚ゴシック Pro R"/>
        <family val="2"/>
        <charset val="128"/>
      </rPr>
      <t xml:space="preserve">
</t>
    </r>
    <r>
      <rPr>
        <sz val="11"/>
        <color theme="5"/>
        <rFont val="小塚ゴシック Pro R"/>
        <family val="2"/>
        <charset val="128"/>
      </rPr>
      <t>●Enter one item on each row on each page. 
●Change the row height as desired.
●However, do not merge cells.
●Do not enter totals.</t>
    </r>
    <phoneticPr fontId="1"/>
  </si>
  <si>
    <t>記載に関する注意事項</t>
    <phoneticPr fontId="1"/>
  </si>
  <si>
    <t>入学年度/Enrolled in</t>
    <rPh sb="0" eb="2">
      <t>ニュウガク</t>
    </rPh>
    <rPh sb="2" eb="4">
      <t>ネンド</t>
    </rPh>
    <phoneticPr fontId="1"/>
  </si>
  <si>
    <t>〔特許〕[Patent]</t>
  </si>
  <si>
    <t xml:space="preserve">〔受賞〕[Awards/Prizes] </t>
  </si>
  <si>
    <t>〔学部外共同研究〕
[Collaborative Researches outside the Faculty]</t>
  </si>
  <si>
    <t>〔企業からの技術相談〕
[Technical Consultations to Business Entity]</t>
  </si>
  <si>
    <t>〔国際共同研究〕
[International Collaborative Researches]</t>
    <phoneticPr fontId="1"/>
  </si>
  <si>
    <t>〔学会発表〕
[Presentations at Academic Society Meetings]</t>
    <phoneticPr fontId="1"/>
  </si>
  <si>
    <t>〔招待講演〕
[Invited Lectures]</t>
    <phoneticPr fontId="1"/>
  </si>
  <si>
    <t>〔報道〕
[Press Releases]</t>
    <phoneticPr fontId="1"/>
  </si>
  <si>
    <t>[研究指導実績]
[Research Guidance]</t>
    <phoneticPr fontId="1"/>
  </si>
  <si>
    <t>〔TOEIC, TOEFL等受験状況〕
[English Proficiency Tests]</t>
    <rPh sb="13" eb="14">
      <t>トウ</t>
    </rPh>
    <phoneticPr fontId="1"/>
  </si>
  <si>
    <t>〔その他・提出物等〕
[Other]</t>
    <rPh sb="5" eb="7">
      <t>テイシュツ</t>
    </rPh>
    <rPh sb="7" eb="8">
      <t>ブツ</t>
    </rPh>
    <rPh sb="8" eb="9">
      <t>トウ</t>
    </rPh>
    <phoneticPr fontId="1"/>
  </si>
  <si>
    <t>〔留学および、インターンシップ〕
[Overseas Study and Internships]</t>
    <phoneticPr fontId="1"/>
  </si>
  <si>
    <t>〔事業化〕
[Commercialized Products]</t>
    <phoneticPr fontId="1"/>
  </si>
  <si>
    <t>〔研究費の獲得状況〕
[Status of Acquired Research Funds]</t>
    <phoneticPr fontId="1"/>
  </si>
  <si>
    <t xml:space="preserve">〔総説・解説・展望〕
[Review/Commentary/Perspective] </t>
    <phoneticPr fontId="1"/>
  </si>
  <si>
    <t>〔図　書〕
[Published Books]</t>
    <phoneticPr fontId="1"/>
  </si>
  <si>
    <t xml:space="preserve">〔雑誌論文〕
[Research Papers] </t>
    <phoneticPr fontId="1"/>
  </si>
  <si>
    <r>
      <t>■</t>
    </r>
    <r>
      <rPr>
        <sz val="11"/>
        <color theme="1"/>
        <rFont val="小塚ゴシック Pro R"/>
        <family val="2"/>
        <charset val="128"/>
      </rPr>
      <t>リーディング大学院プログラム実績報告書</t>
    </r>
    <r>
      <rPr>
        <b/>
        <sz val="11"/>
        <color theme="1"/>
        <rFont val="小塚ゴシック Pro R"/>
        <family val="2"/>
        <charset val="128"/>
      </rPr>
      <t xml:space="preserve">　■
</t>
    </r>
    <r>
      <rPr>
        <b/>
        <i/>
        <sz val="11"/>
        <color theme="1"/>
        <rFont val="小塚ゴシック Pro R"/>
        <family val="2"/>
        <charset val="128"/>
      </rPr>
      <t>Global Leader Program for Fiber Renaissance_Performance Reports</t>
    </r>
    <rPh sb="7" eb="10">
      <t>ダイガクイン</t>
    </rPh>
    <phoneticPr fontId="1"/>
  </si>
  <si>
    <t>H26年度/FY2014</t>
  </si>
  <si>
    <t>【繊維ファイバー工学分野において、基礎となる知識がある】
Possesses fundamental knowledge in the textile and fiber engineering field.</t>
    <phoneticPr fontId="1"/>
  </si>
  <si>
    <t>ファイバーイノベーション特論の履修
Completion of Special Course on Fiber Innovation (an omnibus lecture by engineers and researchers from other fields)</t>
    <phoneticPr fontId="1"/>
  </si>
  <si>
    <t>企業インターンシップ
Corporate internship (including overseas)</t>
    <phoneticPr fontId="1"/>
  </si>
  <si>
    <t>研究室ローテーション
Lab rotation</t>
    <phoneticPr fontId="1"/>
  </si>
  <si>
    <t>副研究室で積極的に活動に参加し、特別課題研究に役立つ発想・技術力を有している
Participates actively in activities of his  lab and has ideas and skills that are useful in special research assignments.</t>
    <rPh sb="0" eb="1">
      <t>フク</t>
    </rPh>
    <rPh sb="1" eb="4">
      <t>ケンキュウシツ</t>
    </rPh>
    <rPh sb="5" eb="7">
      <t>セッキョク</t>
    </rPh>
    <rPh sb="7" eb="8">
      <t>テキ</t>
    </rPh>
    <rPh sb="9" eb="11">
      <t>カツドウ</t>
    </rPh>
    <rPh sb="16" eb="18">
      <t>トクベツ</t>
    </rPh>
    <rPh sb="18" eb="20">
      <t>カダイ</t>
    </rPh>
    <rPh sb="20" eb="22">
      <t>ケンキュウ</t>
    </rPh>
    <rPh sb="23" eb="25">
      <t>ヤクダ</t>
    </rPh>
    <rPh sb="26" eb="28">
      <t>ハッソウ</t>
    </rPh>
    <rPh sb="29" eb="31">
      <t>ギジュツ</t>
    </rPh>
    <rPh sb="31" eb="32">
      <t>リョク</t>
    </rPh>
    <rPh sb="33" eb="34">
      <t>ユウ</t>
    </rPh>
    <phoneticPr fontId="1"/>
  </si>
  <si>
    <r>
      <t xml:space="preserve">副研究室で、研究室の副指導教員・他の学生らと協力して活動できる
</t>
    </r>
    <r>
      <rPr>
        <sz val="9"/>
        <rFont val="小塚ゴシック Pro R"/>
        <family val="2"/>
        <charset val="128"/>
      </rPr>
      <t>Is able to cooperate with the assistant advisor and other students in his Secondary lab.</t>
    </r>
    <rPh sb="0" eb="1">
      <t>フク</t>
    </rPh>
    <rPh sb="1" eb="4">
      <t>ケンキュウシツ</t>
    </rPh>
    <rPh sb="6" eb="9">
      <t>ケンキュウシツ</t>
    </rPh>
    <rPh sb="10" eb="11">
      <t>フク</t>
    </rPh>
    <rPh sb="11" eb="13">
      <t>シドウ</t>
    </rPh>
    <rPh sb="13" eb="15">
      <t>キョウイン</t>
    </rPh>
    <rPh sb="16" eb="17">
      <t>ホカ</t>
    </rPh>
    <rPh sb="18" eb="20">
      <t>ガクセイ</t>
    </rPh>
    <rPh sb="22" eb="24">
      <t>キョウリョク</t>
    </rPh>
    <rPh sb="26" eb="28">
      <t>カツドウ</t>
    </rPh>
    <phoneticPr fontId="1"/>
  </si>
  <si>
    <t xml:space="preserve">学生による国際セミナー等の企画・運営
Student-lead planning and orchestration of international seminars and other events </t>
    <rPh sb="11" eb="12">
      <t>トウ</t>
    </rPh>
    <phoneticPr fontId="1"/>
  </si>
  <si>
    <t>外国人特任教員による英語教育プログラム
English-language education program taught by specially appointed foreign instructors (Participation in debates, presentations, and communication exercises)</t>
    <phoneticPr fontId="1"/>
  </si>
  <si>
    <t>共通分野
Common field</t>
    <rPh sb="0" eb="2">
      <t>キョウツウ</t>
    </rPh>
    <rPh sb="2" eb="4">
      <t>ブンヤ</t>
    </rPh>
    <phoneticPr fontId="1"/>
  </si>
  <si>
    <t>フロンティアファイバー
Frontier Fiber field</t>
    <phoneticPr fontId="1"/>
  </si>
  <si>
    <t>バイオ・メディカルファイバー
Biomedical Fiber field</t>
    <phoneticPr fontId="1"/>
  </si>
  <si>
    <t>スマートテキスタイル
Smart Textiles field</t>
    <phoneticPr fontId="1"/>
  </si>
  <si>
    <t>感性・ファッション工学
Kansei and Fashion Engineering field</t>
    <phoneticPr fontId="1"/>
  </si>
  <si>
    <t>e-learning
Textile Fundamentals,Textile Testing</t>
    <phoneticPr fontId="1"/>
  </si>
  <si>
    <t>ＴＯＥＩＣ　テストスコア_Score</t>
    <phoneticPr fontId="1"/>
  </si>
  <si>
    <t>【全体】メモ・改善点等_Comments, improvement areas, etc.</t>
    <rPh sb="1" eb="3">
      <t>ゼンタイ</t>
    </rPh>
    <rPh sb="7" eb="9">
      <t>カイゼン</t>
    </rPh>
    <rPh sb="9" eb="10">
      <t>テン</t>
    </rPh>
    <rPh sb="10" eb="11">
      <t>トウ</t>
    </rPh>
    <phoneticPr fontId="1"/>
  </si>
  <si>
    <t>達　　成　　度
Level of achievement</t>
    <rPh sb="0" eb="1">
      <t>トオル</t>
    </rPh>
    <rPh sb="3" eb="4">
      <t>シゲル</t>
    </rPh>
    <rPh sb="6" eb="7">
      <t>ド</t>
    </rPh>
    <phoneticPr fontId="1"/>
  </si>
  <si>
    <t xml:space="preserve">
繊維・ファイバー工学分野における高度かつ総合的な専門性を有し、広い科学技術的視野と国際的視野、分野間のコーディネート力、技術力だけでなく人間力を見抜く力を備えた「ファイバールネッサンスを先導するグローバルリーダー」となる 
To become a global leader in fiber renaissance with an advanced and comprehensive level of expertise in the field of textile and fiber engineering, a broad technical and scientific perspective, an international outlook, the ability to coordinate the efforts of others working in different fields, a high level of technological skill, and the ability to relate to, and work with, others effectively</t>
    <phoneticPr fontId="1"/>
  </si>
  <si>
    <t>Fii施設のミニプラントを利用した実習
Practical training using the mini-plant at Fii on campus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</si>
</sst>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d/m/yyyy"/>
    <numFmt numFmtId="177" formatCode="[$-411]ge\.m\.d;@"/>
    <numFmt numFmtId="178" formatCode="yyyy&quot;年&quot;m&quot;月&quot;d&quot;日&quot;;@"/>
    <numFmt numFmtId="179" formatCode="yyyy/m/d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メイリオ"/>
      <family val="3"/>
      <charset val="128"/>
    </font>
    <font>
      <b/>
      <sz val="18"/>
      <color theme="1"/>
      <name val="小塚ゴシック Pro R"/>
      <family val="2"/>
      <charset val="128"/>
    </font>
    <font>
      <sz val="11"/>
      <color theme="1"/>
      <name val="小塚ゴシック Pro R"/>
      <family val="2"/>
      <charset val="128"/>
    </font>
    <font>
      <sz val="8"/>
      <color theme="1"/>
      <name val="小塚ゴシック Pro R"/>
      <family val="2"/>
      <charset val="128"/>
    </font>
    <font>
      <sz val="12"/>
      <color theme="1"/>
      <name val="小塚ゴシック Pro R"/>
      <family val="2"/>
      <charset val="128"/>
    </font>
    <font>
      <sz val="18"/>
      <color theme="1"/>
      <name val="小塚ゴシック Pro R"/>
      <family val="2"/>
      <charset val="128"/>
    </font>
    <font>
      <sz val="9"/>
      <name val="小塚ゴシック Pro R"/>
      <family val="2"/>
      <charset val="128"/>
    </font>
    <font>
      <sz val="9"/>
      <color theme="1"/>
      <name val="小塚ゴシック Pro R"/>
      <family val="2"/>
      <charset val="128"/>
    </font>
    <font>
      <sz val="12"/>
      <name val="小塚ゴシック Pro R"/>
      <family val="2"/>
      <charset val="128"/>
    </font>
    <font>
      <sz val="14"/>
      <color theme="1"/>
      <name val="小塚ゴシック Pro R"/>
      <family val="2"/>
      <charset val="128"/>
    </font>
    <font>
      <b/>
      <sz val="9"/>
      <color theme="1"/>
      <name val="小塚ゴシック Pro R"/>
      <family val="2"/>
      <charset val="128"/>
    </font>
    <font>
      <b/>
      <sz val="11"/>
      <color theme="1"/>
      <name val="小塚ゴシック Pro R"/>
      <family val="2"/>
      <charset val="128"/>
    </font>
    <font>
      <sz val="11"/>
      <color rgb="FFFF6600"/>
      <name val="小塚ゴシック Pro R"/>
      <family val="2"/>
      <charset val="128"/>
    </font>
    <font>
      <sz val="10"/>
      <color theme="1"/>
      <name val="小塚ゴシック Pro R"/>
      <family val="2"/>
      <charset val="128"/>
    </font>
    <font>
      <sz val="11"/>
      <color theme="5"/>
      <name val="小塚ゴシック Pro R"/>
      <family val="2"/>
      <charset val="128"/>
    </font>
    <font>
      <b/>
      <sz val="11"/>
      <color rgb="FFFF0000"/>
      <name val="小塚ゴシック Pro R"/>
      <family val="2"/>
      <charset val="128"/>
    </font>
    <font>
      <b/>
      <i/>
      <sz val="11"/>
      <color theme="1"/>
      <name val="小塚ゴシック Pro R"/>
      <family val="2"/>
      <charset val="128"/>
    </font>
    <font>
      <sz val="10"/>
      <name val="小塚ゴシック Pro R"/>
      <family val="2"/>
      <charset val="128"/>
    </font>
    <font>
      <b/>
      <sz val="11"/>
      <name val="小塚ゴシック Pro R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7" fillId="2" borderId="0" xfId="0" applyFont="1" applyFill="1" applyBorder="1" applyProtection="1">
      <alignment vertical="center"/>
      <protection locked="0"/>
    </xf>
    <xf numFmtId="0" fontId="7" fillId="2" borderId="0" xfId="0" applyFont="1" applyFill="1" applyBorder="1">
      <alignment vertical="center"/>
    </xf>
    <xf numFmtId="177" fontId="12" fillId="0" borderId="0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 applyProtection="1">
      <alignment horizontal="left" vertical="center" wrapText="1"/>
      <protection locked="0"/>
    </xf>
    <xf numFmtId="0" fontId="12" fillId="0" borderId="30" xfId="0" applyFont="1" applyFill="1" applyBorder="1" applyAlignment="1" applyProtection="1">
      <alignment horizontal="left" vertical="center" wrapText="1"/>
      <protection locked="0"/>
    </xf>
    <xf numFmtId="0" fontId="12" fillId="0" borderId="27" xfId="0" applyFont="1" applyFill="1" applyBorder="1" applyAlignment="1" applyProtection="1">
      <alignment horizontal="left" vertical="center" wrapText="1"/>
      <protection locked="0"/>
    </xf>
    <xf numFmtId="0" fontId="1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36" xfId="0" applyFont="1" applyFill="1" applyBorder="1" applyAlignment="1" applyProtection="1">
      <alignment horizontal="left" vertical="center" wrapText="1"/>
      <protection locked="0"/>
    </xf>
    <xf numFmtId="0" fontId="12" fillId="0" borderId="47" xfId="0" applyFont="1" applyFill="1" applyBorder="1" applyAlignment="1" applyProtection="1">
      <alignment horizontal="left" vertical="center" wrapText="1"/>
      <protection locked="0"/>
    </xf>
    <xf numFmtId="0" fontId="12" fillId="0" borderId="51" xfId="0" applyFont="1" applyFill="1" applyBorder="1" applyAlignment="1" applyProtection="1">
      <alignment horizontal="left" vertical="center" wrapText="1"/>
      <protection locked="0"/>
    </xf>
    <xf numFmtId="0" fontId="12" fillId="0" borderId="52" xfId="0" applyFont="1" applyFill="1" applyBorder="1" applyAlignment="1" applyProtection="1">
      <alignment horizontal="left" vertical="center" wrapText="1"/>
      <protection locked="0"/>
    </xf>
    <xf numFmtId="0" fontId="12" fillId="0" borderId="23" xfId="0" applyFont="1" applyFill="1" applyBorder="1" applyAlignment="1" applyProtection="1">
      <alignment horizontal="left" vertical="center" wrapText="1"/>
      <protection locked="0"/>
    </xf>
    <xf numFmtId="0" fontId="12" fillId="0" borderId="29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2" borderId="0" xfId="0" quotePrefix="1" applyFont="1" applyFill="1" applyProtection="1">
      <alignment vertical="center"/>
    </xf>
    <xf numFmtId="0" fontId="7" fillId="2" borderId="10" xfId="0" applyFont="1" applyFill="1" applyBorder="1" applyProtection="1">
      <alignment vertical="center"/>
    </xf>
    <xf numFmtId="0" fontId="7" fillId="2" borderId="13" xfId="0" applyFont="1" applyFill="1" applyBorder="1" applyProtection="1">
      <alignment vertical="center"/>
    </xf>
    <xf numFmtId="0" fontId="12" fillId="2" borderId="0" xfId="0" applyFont="1" applyFill="1" applyProtection="1">
      <alignment vertical="center"/>
    </xf>
    <xf numFmtId="0" fontId="7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7" fillId="0" borderId="0" xfId="0" applyNumberFormat="1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176" fontId="7" fillId="0" borderId="0" xfId="0" applyNumberFormat="1" applyFont="1">
      <alignment vertical="center"/>
    </xf>
    <xf numFmtId="0" fontId="12" fillId="0" borderId="0" xfId="0" applyFont="1" applyAlignment="1">
      <alignment vertical="center" wrapText="1"/>
    </xf>
    <xf numFmtId="14" fontId="7" fillId="0" borderId="0" xfId="0" applyNumberFormat="1" applyFont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vertical="center" wrapText="1"/>
    </xf>
    <xf numFmtId="14" fontId="7" fillId="0" borderId="0" xfId="0" applyNumberFormat="1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wrapText="1"/>
    </xf>
    <xf numFmtId="0" fontId="20" fillId="2" borderId="0" xfId="0" applyFont="1" applyFill="1" applyProtection="1">
      <alignment vertical="center"/>
    </xf>
    <xf numFmtId="0" fontId="12" fillId="0" borderId="4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Protection="1">
      <alignment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Protection="1">
      <alignment vertical="center"/>
    </xf>
    <xf numFmtId="0" fontId="7" fillId="2" borderId="9" xfId="0" applyFont="1" applyFill="1" applyBorder="1" applyProtection="1">
      <alignment vertical="center"/>
    </xf>
    <xf numFmtId="0" fontId="7" fillId="2" borderId="11" xfId="0" applyFont="1" applyFill="1" applyBorder="1" applyProtection="1">
      <alignment vertical="center"/>
    </xf>
    <xf numFmtId="0" fontId="7" fillId="2" borderId="12" xfId="0" applyFont="1" applyFill="1" applyBorder="1" applyProtection="1">
      <alignment vertical="center"/>
    </xf>
    <xf numFmtId="0" fontId="8" fillId="2" borderId="18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Protection="1">
      <alignment vertical="center"/>
    </xf>
    <xf numFmtId="0" fontId="7" fillId="2" borderId="18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 applyProtection="1">
      <alignment horizontal="center" vertical="center"/>
    </xf>
    <xf numFmtId="0" fontId="12" fillId="2" borderId="69" xfId="0" applyFont="1" applyFill="1" applyBorder="1" applyAlignment="1" applyProtection="1">
      <alignment horizontal="center" vertical="center"/>
    </xf>
    <xf numFmtId="0" fontId="12" fillId="2" borderId="7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177" fontId="12" fillId="0" borderId="0" xfId="0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right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9" fillId="0" borderId="82" xfId="0" applyFont="1" applyFill="1" applyBorder="1" applyAlignment="1" applyProtection="1">
      <alignment horizontal="right" vertical="center" wrapText="1"/>
    </xf>
    <xf numFmtId="0" fontId="9" fillId="0" borderId="83" xfId="0" applyFont="1" applyFill="1" applyBorder="1" applyAlignment="1" applyProtection="1">
      <alignment horizontal="right" vertical="center" wrapText="1"/>
    </xf>
    <xf numFmtId="0" fontId="7" fillId="0" borderId="84" xfId="0" applyFont="1" applyFill="1" applyBorder="1" applyAlignment="1" applyProtection="1">
      <alignment horizontal="center" vertical="center" wrapText="1"/>
    </xf>
    <xf numFmtId="0" fontId="7" fillId="0" borderId="85" xfId="0" applyFont="1" applyFill="1" applyBorder="1" applyAlignment="1" applyProtection="1">
      <alignment horizontal="center" vertical="center" wrapText="1"/>
    </xf>
    <xf numFmtId="0" fontId="13" fillId="0" borderId="86" xfId="0" applyFont="1" applyFill="1" applyBorder="1" applyAlignment="1" applyProtection="1">
      <alignment horizontal="center" vertical="center" wrapText="1"/>
    </xf>
    <xf numFmtId="0" fontId="13" fillId="0" borderId="84" xfId="0" applyFont="1" applyFill="1" applyBorder="1" applyAlignment="1" applyProtection="1">
      <alignment horizontal="center" vertical="center" wrapText="1"/>
    </xf>
    <xf numFmtId="0" fontId="13" fillId="0" borderId="93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vertical="center" wrapText="1" shrinkToFit="1"/>
    </xf>
    <xf numFmtId="0" fontId="12" fillId="0" borderId="50" xfId="0" applyFont="1" applyFill="1" applyBorder="1" applyAlignment="1" applyProtection="1">
      <alignment vertical="center" wrapText="1" shrinkToFit="1"/>
    </xf>
    <xf numFmtId="0" fontId="12" fillId="0" borderId="77" xfId="0" applyFont="1" applyFill="1" applyBorder="1" applyAlignment="1" applyProtection="1">
      <alignment vertical="center" wrapText="1" shrinkToFit="1"/>
    </xf>
    <xf numFmtId="0" fontId="11" fillId="0" borderId="35" xfId="0" applyFont="1" applyFill="1" applyBorder="1" applyAlignment="1" applyProtection="1">
      <alignment horizontal="left" vertical="center" wrapText="1"/>
    </xf>
    <xf numFmtId="0" fontId="11" fillId="0" borderId="65" xfId="0" applyFont="1" applyFill="1" applyBorder="1" applyAlignment="1" applyProtection="1">
      <alignment horizontal="left" vertical="center" wrapText="1"/>
    </xf>
    <xf numFmtId="0" fontId="11" fillId="0" borderId="89" xfId="0" applyFont="1" applyFill="1" applyBorder="1" applyAlignment="1" applyProtection="1">
      <alignment horizontal="left" vertical="center" wrapText="1"/>
    </xf>
    <xf numFmtId="0" fontId="11" fillId="0" borderId="68" xfId="0" applyFont="1" applyFill="1" applyBorder="1" applyAlignment="1" applyProtection="1">
      <alignment horizontal="left" vertical="center" wrapText="1"/>
    </xf>
    <xf numFmtId="0" fontId="12" fillId="0" borderId="54" xfId="0" applyFont="1" applyFill="1" applyBorder="1" applyAlignment="1" applyProtection="1">
      <alignment horizontal="center" vertical="center" shrinkToFit="1"/>
    </xf>
    <xf numFmtId="0" fontId="12" fillId="0" borderId="78" xfId="0" applyFont="1" applyFill="1" applyBorder="1" applyAlignment="1" applyProtection="1">
      <alignment horizontal="left" vertical="center" wrapText="1"/>
    </xf>
    <xf numFmtId="0" fontId="11" fillId="0" borderId="75" xfId="0" applyFont="1" applyFill="1" applyBorder="1" applyAlignment="1" applyProtection="1">
      <alignment horizontal="left" vertical="center" wrapText="1"/>
    </xf>
    <xf numFmtId="0" fontId="11" fillId="0" borderId="7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3" borderId="78" xfId="0" applyFont="1" applyFill="1" applyBorder="1" applyAlignment="1" applyProtection="1">
      <alignment horizontal="left" vertical="center" wrapText="1"/>
    </xf>
    <xf numFmtId="0" fontId="12" fillId="0" borderId="17" xfId="0" applyFont="1" applyFill="1" applyBorder="1" applyAlignment="1" applyProtection="1">
      <alignment horizontal="center" vertical="center" shrinkToFit="1"/>
    </xf>
    <xf numFmtId="0" fontId="12" fillId="3" borderId="79" xfId="0" applyFont="1" applyFill="1" applyBorder="1" applyAlignment="1" applyProtection="1">
      <alignment horizontal="left" vertical="center" wrapText="1"/>
    </xf>
    <xf numFmtId="0" fontId="12" fillId="0" borderId="27" xfId="0" applyFont="1" applyFill="1" applyBorder="1" applyAlignment="1" applyProtection="1">
      <alignment horizontal="left" vertical="center" wrapText="1"/>
    </xf>
    <xf numFmtId="0" fontId="12" fillId="0" borderId="46" xfId="0" applyFont="1" applyFill="1" applyBorder="1" applyAlignment="1" applyProtection="1">
      <alignment horizontal="left" vertical="center" wrapText="1"/>
    </xf>
    <xf numFmtId="0" fontId="12" fillId="0" borderId="80" xfId="0" applyFont="1" applyFill="1" applyBorder="1" applyAlignment="1" applyProtection="1">
      <alignment horizontal="left" vertical="center" wrapText="1"/>
    </xf>
    <xf numFmtId="0" fontId="12" fillId="0" borderId="79" xfId="0" applyFont="1" applyFill="1" applyBorder="1" applyAlignment="1" applyProtection="1">
      <alignment horizontal="left" vertical="center" wrapText="1"/>
    </xf>
    <xf numFmtId="0" fontId="12" fillId="0" borderId="50" xfId="0" applyFont="1" applyFill="1" applyBorder="1" applyAlignment="1" applyProtection="1">
      <alignment horizontal="center" vertical="center" shrinkToFit="1"/>
    </xf>
    <xf numFmtId="0" fontId="12" fillId="0" borderId="23" xfId="0" applyFont="1" applyFill="1" applyBorder="1" applyAlignment="1" applyProtection="1">
      <alignment horizontal="left" vertical="center" wrapText="1"/>
    </xf>
    <xf numFmtId="0" fontId="12" fillId="0" borderId="29" xfId="0" applyFont="1" applyFill="1" applyBorder="1" applyAlignment="1" applyProtection="1">
      <alignment horizontal="left" vertical="center" wrapText="1"/>
    </xf>
    <xf numFmtId="0" fontId="11" fillId="0" borderId="90" xfId="0" applyFont="1" applyFill="1" applyBorder="1" applyAlignment="1" applyProtection="1">
      <alignment horizontal="left" vertical="center" wrapText="1"/>
    </xf>
    <xf numFmtId="0" fontId="11" fillId="0" borderId="72" xfId="0" applyFont="1" applyFill="1" applyBorder="1" applyAlignment="1" applyProtection="1">
      <alignment horizontal="left" vertical="center" wrapText="1"/>
    </xf>
    <xf numFmtId="0" fontId="12" fillId="0" borderId="81" xfId="0" applyFont="1" applyFill="1" applyBorder="1" applyAlignment="1" applyProtection="1">
      <alignment vertical="center" wrapText="1" shrinkToFit="1"/>
    </xf>
    <xf numFmtId="0" fontId="12" fillId="0" borderId="35" xfId="0" applyFont="1" applyFill="1" applyBorder="1" applyAlignment="1" applyProtection="1">
      <alignment horizontal="left" vertical="center" wrapText="1"/>
    </xf>
    <xf numFmtId="0" fontId="12" fillId="0" borderId="65" xfId="0" applyFont="1" applyFill="1" applyBorder="1" applyAlignment="1" applyProtection="1">
      <alignment horizontal="left" vertical="center" wrapText="1"/>
    </xf>
    <xf numFmtId="0" fontId="11" fillId="0" borderId="87" xfId="0" applyFont="1" applyFill="1" applyBorder="1" applyAlignment="1" applyProtection="1">
      <alignment horizontal="left" vertical="center" wrapText="1"/>
    </xf>
    <xf numFmtId="0" fontId="11" fillId="0" borderId="88" xfId="0" applyFont="1" applyFill="1" applyBorder="1" applyAlignment="1" applyProtection="1">
      <alignment horizontal="left" vertical="center" wrapText="1"/>
    </xf>
    <xf numFmtId="0" fontId="12" fillId="0" borderId="81" xfId="0" applyFont="1" applyFill="1" applyBorder="1" applyAlignment="1" applyProtection="1">
      <alignment vertical="center" shrinkToFit="1"/>
    </xf>
    <xf numFmtId="0" fontId="12" fillId="0" borderId="26" xfId="0" applyFont="1" applyFill="1" applyBorder="1" applyAlignment="1" applyProtection="1">
      <alignment vertical="top" wrapText="1"/>
    </xf>
    <xf numFmtId="0" fontId="12" fillId="0" borderId="21" xfId="0" applyFont="1" applyFill="1" applyBorder="1" applyAlignment="1" applyProtection="1">
      <alignment vertical="top" wrapText="1"/>
    </xf>
    <xf numFmtId="0" fontId="11" fillId="0" borderId="31" xfId="0" applyFont="1" applyFill="1" applyBorder="1" applyAlignment="1" applyProtection="1">
      <alignment horizontal="center" vertical="center" wrapText="1"/>
    </xf>
    <xf numFmtId="0" fontId="12" fillId="0" borderId="50" xfId="0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Border="1" applyAlignment="1" applyProtection="1">
      <alignment horizontal="center" vertical="center" wrapText="1" shrinkToFit="1"/>
    </xf>
    <xf numFmtId="0" fontId="12" fillId="0" borderId="17" xfId="0" applyFont="1" applyFill="1" applyBorder="1" applyAlignment="1" applyProtection="1">
      <alignment horizontal="center" vertical="center" wrapText="1" shrinkToFit="1"/>
    </xf>
    <xf numFmtId="0" fontId="11" fillId="0" borderId="74" xfId="0" applyFont="1" applyFill="1" applyBorder="1" applyAlignment="1" applyProtection="1">
      <alignment horizontal="center" vertical="center" wrapText="1"/>
    </xf>
    <xf numFmtId="0" fontId="11" fillId="0" borderId="73" xfId="0" applyFont="1" applyFill="1" applyBorder="1" applyAlignment="1" applyProtection="1">
      <alignment horizontal="center" vertical="center" wrapText="1"/>
    </xf>
    <xf numFmtId="0" fontId="12" fillId="0" borderId="44" xfId="0" applyFont="1" applyFill="1" applyBorder="1" applyAlignment="1" applyProtection="1">
      <alignment vertical="center" wrapText="1" shrinkToFit="1"/>
    </xf>
    <xf numFmtId="0" fontId="11" fillId="0" borderId="70" xfId="0" applyFont="1" applyFill="1" applyBorder="1" applyAlignment="1" applyProtection="1">
      <alignment vertical="center" wrapText="1"/>
    </xf>
    <xf numFmtId="0" fontId="12" fillId="0" borderId="45" xfId="0" applyFont="1" applyFill="1" applyBorder="1" applyAlignment="1" applyProtection="1">
      <alignment horizontal="right" vertical="center" shrinkToFit="1"/>
    </xf>
    <xf numFmtId="0" fontId="12" fillId="0" borderId="28" xfId="0" applyFont="1" applyFill="1" applyBorder="1" applyAlignment="1" applyProtection="1">
      <alignment horizontal="right" vertical="center" shrinkToFit="1"/>
    </xf>
    <xf numFmtId="0" fontId="11" fillId="0" borderId="70" xfId="0" applyNumberFormat="1" applyFont="1" applyFill="1" applyBorder="1" applyAlignment="1" applyProtection="1">
      <alignment horizontal="left" vertical="center" wrapText="1"/>
    </xf>
    <xf numFmtId="0" fontId="12" fillId="0" borderId="37" xfId="0" applyFont="1" applyFill="1" applyBorder="1" applyAlignment="1" applyProtection="1">
      <alignment horizontal="right" vertical="center" shrinkToFit="1"/>
    </xf>
    <xf numFmtId="0" fontId="12" fillId="0" borderId="17" xfId="0" applyFont="1" applyFill="1" applyBorder="1" applyAlignment="1" applyProtection="1">
      <alignment horizontal="right" vertical="center" shrinkToFit="1"/>
    </xf>
    <xf numFmtId="0" fontId="12" fillId="0" borderId="17" xfId="0" applyFont="1" applyFill="1" applyBorder="1" applyAlignment="1" applyProtection="1">
      <alignment horizontal="left" vertical="center" wrapText="1"/>
    </xf>
    <xf numFmtId="0" fontId="11" fillId="0" borderId="71" xfId="0" applyFont="1" applyFill="1" applyBorder="1" applyAlignment="1" applyProtection="1">
      <alignment horizontal="left" vertical="center" wrapText="1"/>
    </xf>
    <xf numFmtId="0" fontId="11" fillId="0" borderId="72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left" vertical="center" wrapText="1" shrinkToFit="1"/>
    </xf>
    <xf numFmtId="0" fontId="7" fillId="0" borderId="4" xfId="0" applyNumberFormat="1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112" xfId="0" applyFont="1" applyFill="1" applyBorder="1" applyAlignment="1" applyProtection="1">
      <alignment horizontal="center" vertical="center" wrapText="1"/>
    </xf>
    <xf numFmtId="0" fontId="8" fillId="0" borderId="113" xfId="0" applyFont="1" applyFill="1" applyBorder="1" applyAlignment="1" applyProtection="1">
      <alignment horizontal="center" vertical="center" wrapText="1"/>
    </xf>
    <xf numFmtId="0" fontId="8" fillId="0" borderId="114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8" fillId="0" borderId="48" xfId="0" applyFont="1" applyFill="1" applyBorder="1" applyAlignment="1" applyProtection="1">
      <alignment horizontal="right" vertical="center" wrapText="1"/>
    </xf>
    <xf numFmtId="0" fontId="7" fillId="0" borderId="109" xfId="0" applyFont="1" applyFill="1" applyBorder="1" applyProtection="1">
      <alignment vertical="center"/>
    </xf>
    <xf numFmtId="0" fontId="7" fillId="0" borderId="107" xfId="0" applyFont="1" applyFill="1" applyBorder="1" applyProtection="1">
      <alignment vertical="center"/>
    </xf>
    <xf numFmtId="0" fontId="7" fillId="0" borderId="104" xfId="0" applyFont="1" applyFill="1" applyBorder="1" applyProtection="1">
      <alignment vertical="center"/>
    </xf>
    <xf numFmtId="0" fontId="7" fillId="0" borderId="105" xfId="0" applyFont="1" applyFill="1" applyBorder="1" applyProtection="1">
      <alignment vertical="center"/>
    </xf>
    <xf numFmtId="0" fontId="8" fillId="0" borderId="49" xfId="0" applyFont="1" applyFill="1" applyBorder="1" applyAlignment="1" applyProtection="1">
      <alignment horizontal="right" vertical="center" wrapText="1"/>
    </xf>
    <xf numFmtId="0" fontId="7" fillId="0" borderId="110" xfId="0" applyFont="1" applyFill="1" applyBorder="1" applyProtection="1">
      <alignment vertical="center"/>
    </xf>
    <xf numFmtId="0" fontId="7" fillId="0" borderId="16" xfId="0" applyFont="1" applyFill="1" applyBorder="1" applyProtection="1">
      <alignment vertical="center"/>
    </xf>
    <xf numFmtId="0" fontId="7" fillId="0" borderId="9" xfId="0" applyFont="1" applyFill="1" applyBorder="1" applyProtection="1">
      <alignment vertical="center"/>
    </xf>
    <xf numFmtId="0" fontId="7" fillId="0" borderId="32" xfId="0" applyFont="1" applyFill="1" applyBorder="1" applyProtection="1">
      <alignment vertical="center"/>
    </xf>
    <xf numFmtId="0" fontId="8" fillId="0" borderId="33" xfId="0" applyFont="1" applyFill="1" applyBorder="1" applyAlignment="1" applyProtection="1">
      <alignment horizontal="right" vertical="center" wrapText="1"/>
    </xf>
    <xf numFmtId="0" fontId="12" fillId="0" borderId="33" xfId="0" applyFont="1" applyFill="1" applyBorder="1" applyAlignment="1" applyProtection="1">
      <alignment vertical="center" wrapText="1"/>
    </xf>
    <xf numFmtId="0" fontId="12" fillId="0" borderId="103" xfId="0" applyFont="1" applyFill="1" applyBorder="1" applyAlignment="1" applyProtection="1">
      <alignment vertical="center" wrapText="1"/>
    </xf>
    <xf numFmtId="0" fontId="12" fillId="0" borderId="111" xfId="0" applyFont="1" applyFill="1" applyBorder="1" applyAlignment="1" applyProtection="1">
      <alignment vertical="center" wrapText="1"/>
    </xf>
    <xf numFmtId="0" fontId="12" fillId="0" borderId="108" xfId="0" applyFont="1" applyFill="1" applyBorder="1" applyAlignment="1" applyProtection="1">
      <alignment vertical="center" wrapText="1"/>
    </xf>
    <xf numFmtId="0" fontId="12" fillId="0" borderId="106" xfId="0" applyFont="1" applyFill="1" applyBorder="1" applyAlignment="1" applyProtection="1">
      <alignment vertical="center" wrapText="1"/>
    </xf>
    <xf numFmtId="0" fontId="12" fillId="0" borderId="34" xfId="0" applyFont="1" applyFill="1" applyBorder="1" applyAlignment="1" applyProtection="1">
      <alignment vertical="center" wrapText="1"/>
    </xf>
    <xf numFmtId="0" fontId="12" fillId="0" borderId="0" xfId="0" applyFont="1" applyProtection="1">
      <alignment vertical="center"/>
    </xf>
    <xf numFmtId="14" fontId="7" fillId="0" borderId="0" xfId="0" applyNumberFormat="1" applyFont="1" applyProtection="1">
      <alignment vertical="center"/>
    </xf>
    <xf numFmtId="14" fontId="7" fillId="0" borderId="0" xfId="0" applyNumberFormat="1" applyFont="1" applyAlignment="1" applyProtection="1">
      <alignment vertical="center" wrapText="1"/>
    </xf>
    <xf numFmtId="176" fontId="7" fillId="0" borderId="0" xfId="0" applyNumberFormat="1" applyFont="1" applyProtection="1">
      <alignment vertical="center"/>
    </xf>
    <xf numFmtId="176" fontId="7" fillId="0" borderId="0" xfId="0" applyNumberFormat="1" applyFont="1" applyAlignment="1" applyProtection="1">
      <alignment vertical="center" wrapText="1"/>
    </xf>
    <xf numFmtId="179" fontId="7" fillId="0" borderId="0" xfId="0" applyNumberFormat="1" applyFont="1" applyProtection="1">
      <alignment vertical="center"/>
      <protection locked="0"/>
    </xf>
    <xf numFmtId="178" fontId="7" fillId="0" borderId="0" xfId="0" applyNumberFormat="1" applyFon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0" fontId="12" fillId="2" borderId="70" xfId="0" applyFont="1" applyFill="1" applyBorder="1" applyAlignment="1" applyProtection="1">
      <alignment horizontal="left" vertical="center" wrapText="1"/>
      <protection locked="0"/>
    </xf>
    <xf numFmtId="0" fontId="12" fillId="2" borderId="94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66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12" fillId="2" borderId="68" xfId="0" applyFont="1" applyFill="1" applyBorder="1" applyAlignment="1" applyProtection="1">
      <alignment horizontal="left" vertical="center" wrapText="1"/>
      <protection locked="0"/>
    </xf>
    <xf numFmtId="0" fontId="12" fillId="2" borderId="76" xfId="0" applyFont="1" applyFill="1" applyBorder="1" applyAlignment="1" applyProtection="1">
      <alignment horizontal="left" vertical="center" wrapText="1"/>
      <protection locked="0"/>
    </xf>
    <xf numFmtId="0" fontId="12" fillId="2" borderId="72" xfId="0" applyFont="1" applyFill="1" applyBorder="1" applyAlignment="1" applyProtection="1">
      <alignment horizontal="left" vertical="center" wrapText="1"/>
      <protection locked="0"/>
    </xf>
    <xf numFmtId="0" fontId="12" fillId="2" borderId="95" xfId="0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12" fillId="2" borderId="96" xfId="0" applyFont="1" applyFill="1" applyBorder="1" applyAlignment="1" applyProtection="1">
      <alignment horizontal="left" vertical="center" wrapText="1"/>
      <protection locked="0"/>
    </xf>
    <xf numFmtId="0" fontId="12" fillId="2" borderId="22" xfId="0" applyFont="1" applyFill="1" applyBorder="1" applyAlignment="1" applyProtection="1">
      <alignment horizontal="left" vertical="center" wrapText="1"/>
      <protection locked="0"/>
    </xf>
    <xf numFmtId="0" fontId="12" fillId="2" borderId="89" xfId="0" applyFont="1" applyFill="1" applyBorder="1" applyAlignment="1" applyProtection="1">
      <alignment horizontal="left" vertical="center" wrapText="1"/>
      <protection locked="0"/>
    </xf>
    <xf numFmtId="0" fontId="12" fillId="2" borderId="97" xfId="0" applyFont="1" applyFill="1" applyBorder="1" applyAlignment="1" applyProtection="1">
      <alignment horizontal="left" vertical="center" wrapText="1"/>
      <protection locked="0"/>
    </xf>
    <xf numFmtId="0" fontId="12" fillId="2" borderId="98" xfId="0" applyFont="1" applyFill="1" applyBorder="1" applyAlignment="1" applyProtection="1">
      <alignment horizontal="left" vertical="center" wrapText="1"/>
      <protection locked="0"/>
    </xf>
    <xf numFmtId="0" fontId="12" fillId="2" borderId="28" xfId="0" applyFont="1" applyFill="1" applyBorder="1" applyAlignment="1" applyProtection="1">
      <alignment horizontal="left" vertical="center" wrapText="1"/>
      <protection locked="0"/>
    </xf>
    <xf numFmtId="0" fontId="12" fillId="2" borderId="75" xfId="0" applyFont="1" applyFill="1" applyBorder="1" applyAlignment="1" applyProtection="1">
      <alignment horizontal="left" vertical="center" wrapText="1"/>
      <protection locked="0"/>
    </xf>
    <xf numFmtId="0" fontId="12" fillId="2" borderId="99" xfId="0" applyFont="1" applyFill="1" applyBorder="1" applyAlignment="1" applyProtection="1">
      <alignment horizontal="left" vertical="center" wrapText="1"/>
      <protection locked="0"/>
    </xf>
    <xf numFmtId="0" fontId="12" fillId="2" borderId="100" xfId="0" applyFont="1" applyFill="1" applyBorder="1" applyAlignment="1" applyProtection="1">
      <alignment horizontal="left" vertical="center" wrapText="1"/>
      <protection locked="0"/>
    </xf>
    <xf numFmtId="0" fontId="12" fillId="2" borderId="101" xfId="0" applyFont="1" applyFill="1" applyBorder="1" applyAlignment="1" applyProtection="1">
      <alignment horizontal="left" vertical="center" wrapText="1"/>
      <protection locked="0"/>
    </xf>
    <xf numFmtId="0" fontId="12" fillId="2" borderId="90" xfId="0" applyFont="1" applyFill="1" applyBorder="1" applyAlignment="1" applyProtection="1">
      <alignment horizontal="left" vertical="center" wrapText="1"/>
      <protection locked="0"/>
    </xf>
    <xf numFmtId="0" fontId="12" fillId="2" borderId="102" xfId="0" applyFont="1" applyFill="1" applyBorder="1" applyAlignment="1" applyProtection="1">
      <alignment horizontal="left" vertical="center" wrapText="1"/>
      <protection locked="0"/>
    </xf>
    <xf numFmtId="0" fontId="7" fillId="2" borderId="50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 wrapText="1"/>
    </xf>
    <xf numFmtId="0" fontId="15" fillId="0" borderId="38" xfId="0" applyFont="1" applyFill="1" applyBorder="1" applyAlignment="1" applyProtection="1">
      <alignment horizontal="center" vertical="center" wrapText="1" shrinkToFit="1"/>
    </xf>
    <xf numFmtId="0" fontId="11" fillId="0" borderId="70" xfId="0" applyFont="1" applyFill="1" applyBorder="1" applyAlignment="1" applyProtection="1">
      <alignment horizontal="center" vertical="center" wrapText="1"/>
    </xf>
    <xf numFmtId="0" fontId="12" fillId="0" borderId="64" xfId="0" applyFont="1" applyFill="1" applyBorder="1" applyAlignment="1" applyProtection="1">
      <alignment horizontal="center" vertical="center" shrinkToFit="1"/>
    </xf>
    <xf numFmtId="0" fontId="12" fillId="0" borderId="60" xfId="0" applyFont="1" applyFill="1" applyBorder="1" applyAlignment="1" applyProtection="1">
      <alignment horizontal="center" vertical="center" shrinkToFit="1"/>
    </xf>
    <xf numFmtId="0" fontId="12" fillId="0" borderId="37" xfId="0" applyFont="1" applyFill="1" applyBorder="1" applyAlignment="1" applyProtection="1">
      <alignment horizontal="center" vertical="center" shrinkToFit="1"/>
    </xf>
    <xf numFmtId="0" fontId="12" fillId="0" borderId="64" xfId="0" applyFont="1" applyFill="1" applyBorder="1" applyAlignment="1" applyProtection="1">
      <alignment horizontal="center" vertical="center" wrapText="1" shrinkToFit="1"/>
    </xf>
    <xf numFmtId="0" fontId="12" fillId="0" borderId="60" xfId="0" applyFont="1" applyFill="1" applyBorder="1" applyAlignment="1" applyProtection="1">
      <alignment horizontal="center" vertical="center" wrapText="1" shrinkToFit="1"/>
    </xf>
    <xf numFmtId="0" fontId="12" fillId="0" borderId="37" xfId="0" applyFont="1" applyFill="1" applyBorder="1" applyAlignment="1" applyProtection="1">
      <alignment horizontal="center" vertical="center" wrapText="1" shrinkToFit="1"/>
    </xf>
    <xf numFmtId="0" fontId="12" fillId="0" borderId="59" xfId="0" applyFont="1" applyFill="1" applyBorder="1" applyAlignment="1" applyProtection="1">
      <alignment horizontal="center" vertical="center" wrapText="1" shrinkToFit="1"/>
    </xf>
    <xf numFmtId="0" fontId="12" fillId="0" borderId="53" xfId="0" applyFont="1" applyFill="1" applyBorder="1" applyAlignment="1" applyProtection="1">
      <alignment horizontal="center" vertical="center" shrinkToFit="1"/>
    </xf>
    <xf numFmtId="0" fontId="12" fillId="0" borderId="58" xfId="0" applyFont="1" applyFill="1" applyBorder="1" applyAlignment="1" applyProtection="1">
      <alignment horizontal="center" vertical="center" shrinkToFit="1"/>
    </xf>
    <xf numFmtId="0" fontId="11" fillId="0" borderId="72" xfId="0" applyFont="1" applyFill="1" applyBorder="1" applyAlignment="1" applyProtection="1">
      <alignment horizontal="center" vertical="center" wrapText="1"/>
    </xf>
    <xf numFmtId="0" fontId="11" fillId="0" borderId="88" xfId="0" applyFont="1" applyFill="1" applyBorder="1" applyAlignment="1" applyProtection="1">
      <alignment horizontal="center" vertical="center" wrapText="1"/>
    </xf>
    <xf numFmtId="0" fontId="11" fillId="0" borderId="85" xfId="0" applyFont="1" applyFill="1" applyBorder="1" applyAlignment="1" applyProtection="1">
      <alignment horizontal="center" vertical="center" wrapText="1"/>
    </xf>
    <xf numFmtId="0" fontId="11" fillId="0" borderId="74" xfId="0" applyFont="1" applyFill="1" applyBorder="1" applyAlignment="1" applyProtection="1">
      <alignment horizontal="center" vertical="center" wrapText="1"/>
    </xf>
    <xf numFmtId="0" fontId="11" fillId="0" borderId="73" xfId="0" applyFont="1" applyFill="1" applyBorder="1" applyAlignment="1" applyProtection="1">
      <alignment horizontal="center" vertical="center" wrapText="1"/>
    </xf>
    <xf numFmtId="0" fontId="12" fillId="0" borderId="63" xfId="0" applyFont="1" applyFill="1" applyBorder="1" applyAlignment="1" applyProtection="1">
      <alignment horizontal="center" vertical="center" wrapText="1" shrinkToFit="1"/>
    </xf>
    <xf numFmtId="0" fontId="12" fillId="0" borderId="61" xfId="0" applyFont="1" applyFill="1" applyBorder="1" applyAlignment="1" applyProtection="1">
      <alignment horizontal="center" vertical="center" shrinkToFit="1"/>
    </xf>
    <xf numFmtId="0" fontId="12" fillId="0" borderId="62" xfId="0" applyFont="1" applyFill="1" applyBorder="1" applyAlignment="1" applyProtection="1">
      <alignment horizontal="center" vertical="center" shrinkToFit="1"/>
    </xf>
    <xf numFmtId="0" fontId="22" fillId="0" borderId="59" xfId="0" applyFont="1" applyFill="1" applyBorder="1" applyAlignment="1" applyProtection="1">
      <alignment horizontal="center" textRotation="90" wrapText="1"/>
    </xf>
    <xf numFmtId="0" fontId="22" fillId="0" borderId="53" xfId="0" applyFont="1" applyFill="1" applyBorder="1" applyAlignment="1" applyProtection="1">
      <alignment horizontal="center" textRotation="90" wrapText="1"/>
    </xf>
    <xf numFmtId="0" fontId="22" fillId="0" borderId="57" xfId="0" applyFont="1" applyFill="1" applyBorder="1" applyAlignment="1" applyProtection="1">
      <alignment horizontal="center" textRotation="90" wrapText="1"/>
    </xf>
    <xf numFmtId="0" fontId="11" fillId="0" borderId="59" xfId="0" applyFont="1" applyFill="1" applyBorder="1" applyAlignment="1" applyProtection="1">
      <alignment horizontal="center" vertical="center" wrapText="1" shrinkToFit="1"/>
    </xf>
    <xf numFmtId="0" fontId="11" fillId="0" borderId="53" xfId="0" applyFont="1" applyFill="1" applyBorder="1" applyAlignment="1" applyProtection="1">
      <alignment horizontal="center" vertical="center" shrinkToFit="1"/>
    </xf>
    <xf numFmtId="0" fontId="11" fillId="0" borderId="58" xfId="0" applyFont="1" applyFill="1" applyBorder="1" applyAlignment="1" applyProtection="1">
      <alignment horizontal="center" vertical="center" shrinkToFit="1"/>
    </xf>
    <xf numFmtId="0" fontId="10" fillId="0" borderId="17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7" fillId="0" borderId="26" xfId="0" applyFont="1" applyFill="1" applyBorder="1" applyAlignment="1" applyProtection="1">
      <alignment horizontal="center" vertical="center" textRotation="90" wrapText="1"/>
    </xf>
    <xf numFmtId="0" fontId="7" fillId="0" borderId="21" xfId="0" applyFont="1" applyFill="1" applyBorder="1" applyAlignment="1" applyProtection="1">
      <alignment horizontal="center" vertical="center" textRotation="90" wrapText="1"/>
    </xf>
    <xf numFmtId="0" fontId="18" fillId="0" borderId="43" xfId="0" applyFont="1" applyFill="1" applyBorder="1" applyAlignment="1" applyProtection="1">
      <alignment horizontal="center" textRotation="90" wrapText="1"/>
    </xf>
    <xf numFmtId="0" fontId="18" fillId="0" borderId="26" xfId="0" applyFont="1" applyFill="1" applyBorder="1" applyAlignment="1" applyProtection="1">
      <alignment horizontal="center" textRotation="90" wrapText="1"/>
    </xf>
    <xf numFmtId="0" fontId="18" fillId="0" borderId="42" xfId="0" applyFont="1" applyFill="1" applyBorder="1" applyAlignment="1" applyProtection="1">
      <alignment horizontal="center" textRotation="90" wrapText="1"/>
    </xf>
    <xf numFmtId="0" fontId="18" fillId="0" borderId="21" xfId="0" applyFont="1" applyFill="1" applyBorder="1" applyAlignment="1" applyProtection="1">
      <alignment horizontal="center" textRotation="90" wrapText="1"/>
    </xf>
    <xf numFmtId="0" fontId="12" fillId="0" borderId="59" xfId="0" applyFont="1" applyFill="1" applyBorder="1" applyAlignment="1" applyProtection="1">
      <alignment horizontal="center" vertical="center" shrinkToFit="1"/>
    </xf>
    <xf numFmtId="0" fontId="18" fillId="0" borderId="56" xfId="0" applyFont="1" applyFill="1" applyBorder="1" applyAlignment="1" applyProtection="1">
      <alignment horizontal="center" textRotation="90" wrapText="1"/>
    </xf>
    <xf numFmtId="0" fontId="18" fillId="0" borderId="53" xfId="0" applyFont="1" applyFill="1" applyBorder="1" applyAlignment="1" applyProtection="1">
      <alignment horizontal="center" textRotation="90" wrapText="1"/>
    </xf>
    <xf numFmtId="0" fontId="18" fillId="0" borderId="57" xfId="0" applyFont="1" applyFill="1" applyBorder="1" applyAlignment="1" applyProtection="1">
      <alignment horizontal="center" textRotation="90" wrapText="1"/>
    </xf>
    <xf numFmtId="0" fontId="18" fillId="0" borderId="58" xfId="0" applyFont="1" applyFill="1" applyBorder="1" applyAlignment="1" applyProtection="1">
      <alignment horizontal="center" textRotation="90" wrapText="1"/>
    </xf>
    <xf numFmtId="0" fontId="18" fillId="0" borderId="59" xfId="0" applyFont="1" applyFill="1" applyBorder="1" applyAlignment="1" applyProtection="1">
      <alignment horizontal="center" textRotation="90" wrapText="1"/>
    </xf>
    <xf numFmtId="0" fontId="12" fillId="0" borderId="55" xfId="0" applyFont="1" applyFill="1" applyBorder="1" applyAlignment="1" applyProtection="1">
      <alignment horizontal="center" vertical="center" wrapText="1" shrinkToFit="1"/>
    </xf>
    <xf numFmtId="0" fontId="12" fillId="0" borderId="59" xfId="0" applyFont="1" applyFill="1" applyBorder="1" applyAlignment="1" applyProtection="1">
      <alignment horizontal="center" vertical="center" wrapText="1"/>
    </xf>
    <xf numFmtId="0" fontId="12" fillId="0" borderId="50" xfId="0" applyFont="1" applyFill="1" applyBorder="1" applyAlignment="1" applyProtection="1">
      <alignment horizontal="center" vertical="center" wrapText="1"/>
    </xf>
    <xf numFmtId="0" fontId="12" fillId="0" borderId="91" xfId="0" applyFont="1" applyFill="1" applyBorder="1" applyAlignment="1" applyProtection="1">
      <alignment horizontal="center" vertical="center" wrapText="1"/>
    </xf>
    <xf numFmtId="0" fontId="12" fillId="0" borderId="5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31" xfId="0" applyFont="1" applyFill="1" applyBorder="1" applyAlignment="1" applyProtection="1">
      <alignment horizontal="center" vertical="center" wrapText="1"/>
    </xf>
    <xf numFmtId="0" fontId="12" fillId="0" borderId="58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92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 applyProtection="1">
      <alignment horizontal="right" vertical="center" wrapText="1"/>
    </xf>
    <xf numFmtId="0" fontId="11" fillId="0" borderId="24" xfId="0" applyFont="1" applyFill="1" applyBorder="1" applyAlignment="1" applyProtection="1">
      <alignment horizontal="center" vertical="center" wrapText="1"/>
    </xf>
    <xf numFmtId="0" fontId="18" fillId="0" borderId="24" xfId="0" applyFont="1" applyFill="1" applyBorder="1" applyAlignment="1" applyProtection="1">
      <alignment horizontal="center" textRotation="90" wrapText="1"/>
    </xf>
    <xf numFmtId="0" fontId="7" fillId="0" borderId="39" xfId="0" applyFont="1" applyFill="1" applyBorder="1" applyAlignment="1" applyProtection="1">
      <alignment horizontal="center" vertical="center" textRotation="90" wrapText="1"/>
    </xf>
    <xf numFmtId="0" fontId="7" fillId="0" borderId="40" xfId="0" applyFont="1" applyFill="1" applyBorder="1" applyAlignment="1" applyProtection="1">
      <alignment horizontal="center" vertical="center" textRotation="90" wrapText="1"/>
    </xf>
    <xf numFmtId="0" fontId="7" fillId="0" borderId="41" xfId="0" applyFont="1" applyFill="1" applyBorder="1" applyAlignment="1" applyProtection="1">
      <alignment horizontal="center" vertical="center" textRotation="90" wrapText="1"/>
    </xf>
    <xf numFmtId="0" fontId="12" fillId="0" borderId="63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wrapText="1" shrinkToFit="1"/>
    </xf>
    <xf numFmtId="0" fontId="12" fillId="0" borderId="2" xfId="0" applyFont="1" applyFill="1" applyBorder="1" applyAlignment="1" applyProtection="1">
      <alignment horizontal="center" vertical="center" wrapText="1" shrinkToFit="1"/>
    </xf>
    <xf numFmtId="0" fontId="11" fillId="0" borderId="59" xfId="0" applyFont="1" applyFill="1" applyBorder="1" applyAlignment="1" applyProtection="1">
      <alignment horizontal="left" vertical="top" wrapText="1"/>
      <protection locked="0"/>
    </xf>
    <xf numFmtId="0" fontId="11" fillId="0" borderId="91" xfId="0" applyFont="1" applyFill="1" applyBorder="1" applyAlignment="1" applyProtection="1">
      <alignment horizontal="left" vertical="top" wrapText="1"/>
      <protection locked="0"/>
    </xf>
    <xf numFmtId="0" fontId="11" fillId="0" borderId="53" xfId="0" applyFont="1" applyFill="1" applyBorder="1" applyAlignment="1" applyProtection="1">
      <alignment horizontal="left" vertical="top" wrapText="1"/>
      <protection locked="0"/>
    </xf>
    <xf numFmtId="0" fontId="11" fillId="0" borderId="31" xfId="0" applyFont="1" applyFill="1" applyBorder="1" applyAlignment="1" applyProtection="1">
      <alignment horizontal="left" vertical="top" wrapText="1"/>
      <protection locked="0"/>
    </xf>
    <xf numFmtId="0" fontId="11" fillId="0" borderId="58" xfId="0" applyFont="1" applyFill="1" applyBorder="1" applyAlignment="1" applyProtection="1">
      <alignment horizontal="left" vertical="top" wrapText="1"/>
      <protection locked="0"/>
    </xf>
    <xf numFmtId="0" fontId="11" fillId="0" borderId="92" xfId="0" applyFont="1" applyFill="1" applyBorder="1" applyAlignment="1" applyProtection="1">
      <alignment horizontal="left" vertical="top" wrapText="1"/>
      <protection locked="0"/>
    </xf>
    <xf numFmtId="0" fontId="9" fillId="0" borderId="58" xfId="0" applyFont="1" applyFill="1" applyBorder="1" applyAlignment="1" applyProtection="1">
      <alignment horizontal="center" vertical="center" wrapText="1"/>
    </xf>
    <xf numFmtId="0" fontId="9" fillId="0" borderId="92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top" wrapText="1"/>
    </xf>
    <xf numFmtId="0" fontId="12" fillId="0" borderId="26" xfId="0" applyFont="1" applyFill="1" applyBorder="1" applyAlignment="1" applyProtection="1">
      <alignment horizontal="center" vertical="top" wrapText="1"/>
    </xf>
    <xf numFmtId="0" fontId="12" fillId="0" borderId="21" xfId="0" applyFont="1" applyFill="1" applyBorder="1" applyAlignment="1" applyProtection="1">
      <alignment horizontal="center" vertical="top" wrapText="1"/>
    </xf>
    <xf numFmtId="0" fontId="23" fillId="0" borderId="1" xfId="0" applyFont="1" applyFill="1" applyBorder="1" applyAlignment="1" applyProtection="1">
      <alignment horizontal="left" vertical="top" wrapText="1"/>
    </xf>
    <xf numFmtId="0" fontId="23" fillId="0" borderId="38" xfId="0" applyFont="1" applyFill="1" applyBorder="1" applyAlignment="1" applyProtection="1">
      <alignment horizontal="left" vertical="top" wrapText="1"/>
    </xf>
    <xf numFmtId="0" fontId="23" fillId="0" borderId="2" xfId="0" applyFont="1" applyFill="1" applyBorder="1" applyAlignment="1" applyProtection="1">
      <alignment horizontal="left" vertical="top" wrapText="1"/>
    </xf>
    <xf numFmtId="0" fontId="12" fillId="0" borderId="59" xfId="0" applyFont="1" applyFill="1" applyBorder="1" applyAlignment="1" applyProtection="1">
      <alignment horizontal="left" vertical="top" wrapText="1"/>
      <protection locked="0"/>
    </xf>
    <xf numFmtId="0" fontId="12" fillId="0" borderId="91" xfId="0" applyFont="1" applyFill="1" applyBorder="1" applyAlignment="1" applyProtection="1">
      <alignment horizontal="left" vertical="top" wrapText="1"/>
      <protection locked="0"/>
    </xf>
    <xf numFmtId="0" fontId="12" fillId="0" borderId="53" xfId="0" applyFont="1" applyFill="1" applyBorder="1" applyAlignment="1" applyProtection="1">
      <alignment horizontal="left" vertical="top" wrapText="1"/>
      <protection locked="0"/>
    </xf>
    <xf numFmtId="0" fontId="12" fillId="0" borderId="31" xfId="0" applyFont="1" applyFill="1" applyBorder="1" applyAlignment="1" applyProtection="1">
      <alignment horizontal="left" vertical="top" wrapText="1"/>
      <protection locked="0"/>
    </xf>
    <xf numFmtId="0" fontId="12" fillId="0" borderId="58" xfId="0" applyFont="1" applyFill="1" applyBorder="1" applyAlignment="1" applyProtection="1">
      <alignment horizontal="left" vertical="top" wrapText="1"/>
      <protection locked="0"/>
    </xf>
    <xf numFmtId="0" fontId="12" fillId="0" borderId="92" xfId="0" applyFont="1" applyFill="1" applyBorder="1" applyAlignment="1" applyProtection="1">
      <alignment horizontal="left" vertical="top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</xf>
    <xf numFmtId="0" fontId="14" fillId="0" borderId="59" xfId="0" applyFont="1" applyFill="1" applyBorder="1" applyAlignment="1" applyProtection="1">
      <alignment horizontal="center" vertical="center" textRotation="90" wrapText="1" shrinkToFit="1"/>
    </xf>
    <xf numFmtId="0" fontId="14" fillId="0" borderId="50" xfId="0" applyFont="1" applyFill="1" applyBorder="1" applyAlignment="1" applyProtection="1">
      <alignment horizontal="center" vertical="center" textRotation="90" wrapText="1" shrinkToFit="1"/>
    </xf>
    <xf numFmtId="0" fontId="14" fillId="0" borderId="91" xfId="0" applyFont="1" applyFill="1" applyBorder="1" applyAlignment="1" applyProtection="1">
      <alignment horizontal="center" vertical="center" textRotation="90" wrapText="1" shrinkToFit="1"/>
    </xf>
    <xf numFmtId="0" fontId="14" fillId="0" borderId="53" xfId="0" applyFont="1" applyFill="1" applyBorder="1" applyAlignment="1" applyProtection="1">
      <alignment horizontal="center" vertical="center" textRotation="90" wrapText="1" shrinkToFit="1"/>
    </xf>
    <xf numFmtId="0" fontId="14" fillId="0" borderId="0" xfId="0" applyFont="1" applyFill="1" applyBorder="1" applyAlignment="1" applyProtection="1">
      <alignment horizontal="center" vertical="center" textRotation="90" wrapText="1" shrinkToFit="1"/>
    </xf>
    <xf numFmtId="0" fontId="14" fillId="0" borderId="31" xfId="0" applyFont="1" applyFill="1" applyBorder="1" applyAlignment="1" applyProtection="1">
      <alignment horizontal="center" vertical="center" textRotation="90" wrapText="1" shrinkToFit="1"/>
    </xf>
    <xf numFmtId="0" fontId="14" fillId="0" borderId="58" xfId="0" applyFont="1" applyFill="1" applyBorder="1" applyAlignment="1" applyProtection="1">
      <alignment horizontal="center" vertical="center" textRotation="90" wrapText="1" shrinkToFit="1"/>
    </xf>
    <xf numFmtId="0" fontId="14" fillId="0" borderId="17" xfId="0" applyFont="1" applyFill="1" applyBorder="1" applyAlignment="1" applyProtection="1">
      <alignment horizontal="center" vertical="center" textRotation="90" wrapText="1" shrinkToFit="1"/>
    </xf>
    <xf numFmtId="0" fontId="14" fillId="0" borderId="92" xfId="0" applyFont="1" applyFill="1" applyBorder="1" applyAlignment="1" applyProtection="1">
      <alignment horizontal="center" vertical="center" textRotation="90" wrapText="1" shrinkToFit="1"/>
    </xf>
    <xf numFmtId="0" fontId="14" fillId="0" borderId="50" xfId="0" applyFont="1" applyFill="1" applyBorder="1" applyAlignment="1" applyProtection="1">
      <alignment horizontal="center" vertical="center" textRotation="90" shrinkToFit="1"/>
    </xf>
    <xf numFmtId="0" fontId="14" fillId="0" borderId="91" xfId="0" applyFont="1" applyFill="1" applyBorder="1" applyAlignment="1" applyProtection="1">
      <alignment horizontal="center" vertical="center" textRotation="90" shrinkToFit="1"/>
    </xf>
    <xf numFmtId="0" fontId="14" fillId="0" borderId="53" xfId="0" applyFont="1" applyFill="1" applyBorder="1" applyAlignment="1" applyProtection="1">
      <alignment horizontal="center" vertical="center" textRotation="90" shrinkToFit="1"/>
    </xf>
    <xf numFmtId="0" fontId="14" fillId="0" borderId="0" xfId="0" applyFont="1" applyFill="1" applyBorder="1" applyAlignment="1" applyProtection="1">
      <alignment horizontal="center" vertical="center" textRotation="90" shrinkToFit="1"/>
    </xf>
    <xf numFmtId="0" fontId="14" fillId="0" borderId="31" xfId="0" applyFont="1" applyFill="1" applyBorder="1" applyAlignment="1" applyProtection="1">
      <alignment horizontal="center" vertical="center" textRotation="90" shrinkToFit="1"/>
    </xf>
    <xf numFmtId="0" fontId="14" fillId="0" borderId="58" xfId="0" applyFont="1" applyFill="1" applyBorder="1" applyAlignment="1" applyProtection="1">
      <alignment horizontal="center" vertical="center" textRotation="90" shrinkToFit="1"/>
    </xf>
    <xf numFmtId="0" fontId="14" fillId="0" borderId="17" xfId="0" applyFont="1" applyFill="1" applyBorder="1" applyAlignment="1" applyProtection="1">
      <alignment horizontal="center" vertical="center" textRotation="90" shrinkToFit="1"/>
    </xf>
    <xf numFmtId="0" fontId="14" fillId="0" borderId="92" xfId="0" applyFont="1" applyFill="1" applyBorder="1" applyAlignment="1" applyProtection="1">
      <alignment horizontal="center" vertical="center" textRotation="90" shrinkToFit="1"/>
    </xf>
    <xf numFmtId="0" fontId="7" fillId="0" borderId="58" xfId="0" applyFont="1" applyFill="1" applyBorder="1" applyAlignment="1" applyProtection="1">
      <alignment horizontal="center" vertical="center" wrapText="1"/>
    </xf>
    <xf numFmtId="0" fontId="7" fillId="0" borderId="92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2" borderId="12" xfId="0" applyFont="1" applyFill="1" applyBorder="1" applyAlignment="1" applyProtection="1">
      <alignment horizontal="right" vertical="center"/>
    </xf>
    <xf numFmtId="0" fontId="8" fillId="2" borderId="15" xfId="0" applyFont="1" applyFill="1" applyBorder="1" applyAlignment="1" applyProtection="1">
      <alignment horizontal="right" vertical="center"/>
    </xf>
    <xf numFmtId="0" fontId="8" fillId="2" borderId="16" xfId="0" applyFont="1" applyFill="1" applyBorder="1" applyAlignment="1" applyProtection="1">
      <alignment horizontal="right" vertical="center"/>
    </xf>
    <xf numFmtId="0" fontId="8" fillId="2" borderId="8" xfId="0" applyFont="1" applyFill="1" applyBorder="1" applyAlignment="1" applyProtection="1">
      <alignment horizontal="right" vertical="center" wrapText="1"/>
    </xf>
    <xf numFmtId="0" fontId="8" fillId="2" borderId="9" xfId="0" applyFont="1" applyFill="1" applyBorder="1" applyAlignment="1" applyProtection="1">
      <alignment horizontal="right" vertical="center" wrapText="1"/>
    </xf>
    <xf numFmtId="0" fontId="12" fillId="2" borderId="0" xfId="0" applyFont="1" applyFill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top" wrapText="1"/>
    </xf>
    <xf numFmtId="0" fontId="7" fillId="2" borderId="14" xfId="0" applyFont="1" applyFill="1" applyBorder="1" applyAlignment="1" applyProtection="1">
      <alignment horizontal="left" vertical="top" wrapText="1"/>
    </xf>
    <xf numFmtId="0" fontId="7" fillId="2" borderId="0" xfId="0" applyFont="1" applyFill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</cellXfs>
  <cellStyles count="1">
    <cellStyle name="標準" xfId="0" builtinId="0"/>
  </cellStyles>
  <dxfs count="35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788816208664343E-2"/>
          <c:y val="0.10402050137433609"/>
          <c:w val="0.90969819195763113"/>
          <c:h val="0.71441122006988389"/>
        </c:manualLayout>
      </c:layout>
      <c:bar3DChart>
        <c:barDir val="col"/>
        <c:grouping val="standard"/>
        <c:varyColors val="0"/>
        <c:ser>
          <c:idx val="4"/>
          <c:order val="0"/>
          <c:spPr>
            <a:solidFill>
              <a:schemeClr val="bg1"/>
            </a:solidFill>
            <a:ln w="9525" cap="flat" cmpd="sng" algn="ctr">
              <a:solidFill>
                <a:schemeClr val="accent5">
                  <a:alpha val="69804"/>
                </a:schemeClr>
              </a:solidFill>
              <a:miter lim="800000"/>
            </a:ln>
            <a:effectLst>
              <a:glow rad="76200">
                <a:schemeClr val="accent5">
                  <a:satMod val="175000"/>
                  <a:alpha val="34000"/>
                </a:schemeClr>
              </a:glow>
            </a:effectLst>
            <a:sp3d contourW="9525">
              <a:contourClr>
                <a:schemeClr val="accent5">
                  <a:alpha val="69804"/>
                </a:schemeClr>
              </a:contourClr>
            </a:sp3d>
          </c:spPr>
          <c:invertIfNegative val="0"/>
          <c:cat>
            <c:strRef>
              <c:f>'From13-2'!$D$139:$D$143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'From13-2'!$O$139:$O$143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916896"/>
        <c:axId val="432917680"/>
        <c:axId val="176459256"/>
      </c:bar3DChart>
      <c:catAx>
        <c:axId val="43291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917680"/>
        <c:crosses val="autoZero"/>
        <c:auto val="1"/>
        <c:lblAlgn val="ctr"/>
        <c:lblOffset val="100"/>
        <c:noMultiLvlLbl val="0"/>
      </c:catAx>
      <c:valAx>
        <c:axId val="43291768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916896"/>
        <c:crosses val="autoZero"/>
        <c:crossBetween val="between"/>
        <c:majorUnit val="1"/>
      </c:valAx>
      <c:serAx>
        <c:axId val="17645925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917680"/>
        <c:crosses val="autoZero"/>
      </c:ser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</a:t>
            </a:r>
            <a:r>
              <a:rPr lang="ja-JP" altLang="en-US"/>
              <a:t>年次</a:t>
            </a:r>
            <a:r>
              <a:rPr lang="en-US" altLang="ja-JP"/>
              <a:t>/1st year</a:t>
            </a:r>
            <a:endParaRPr lang="ja-JP" altLang="en-US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1年次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('From13-2'!$C$55,'From13-2'!$C$61,'From13-2'!$C$67,'From13-2'!$C$73,'From13-2'!$C$79,'From13-2'!$C$85)</c:f>
              <c:strCache>
                <c:ptCount val="6"/>
                <c:pt idx="0">
                  <c:v>国際的視野_International outlook</c:v>
                </c:pt>
                <c:pt idx="1">
                  <c:v>広い科学技術的視野_Broad scientific perspective</c:v>
                </c:pt>
                <c:pt idx="2">
                  <c:v>自身の研究から人類社会の諸課題への発展
Application of own research to the problems of human society</c:v>
                </c:pt>
                <c:pt idx="3">
                  <c:v>研究室ローテーション
Lab rotation</c:v>
                </c:pt>
                <c:pt idx="4">
                  <c:v>企業インターンシップ
Corporate internship (including overseas)</c:v>
                </c:pt>
                <c:pt idx="5">
                  <c:v>ファイバーイノベーション特論の履修
Completion of Special Course on Fiber Innovation (an omnibus lecture by engineers and researchers from other fields)</c:v>
                </c:pt>
              </c:strCache>
            </c:strRef>
          </c:cat>
          <c:val>
            <c:numRef>
              <c:f>('From13-2'!$I$56,'From13-2'!$I$62,'From13-2'!$I$68,'From13-2'!$I$74,'From13-2'!$I$80,'From13-2'!$I$86)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76224"/>
        <c:axId val="431551360"/>
      </c:radarChart>
      <c:catAx>
        <c:axId val="42947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551360"/>
        <c:crosses val="autoZero"/>
        <c:auto val="1"/>
        <c:lblAlgn val="ctr"/>
        <c:lblOffset val="100"/>
        <c:noMultiLvlLbl val="0"/>
      </c:catAx>
      <c:valAx>
        <c:axId val="43155136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476224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</a:t>
            </a:r>
            <a:r>
              <a:rPr lang="ja-JP" altLang="en-US"/>
              <a:t>年次</a:t>
            </a:r>
            <a:r>
              <a:rPr lang="en-US" altLang="ja-JP"/>
              <a:t>/2nd year</a:t>
            </a:r>
            <a:endParaRPr lang="ja-JP" altLang="en-US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2年次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('From13-2'!$C$56,'From13-2'!$C$62,'From13-2'!$C$68,'From13-2'!$C$74,'From13-2'!$C$80,'From13-2'!$C$86)</c:f>
              <c:strCache>
                <c:ptCount val="6"/>
                <c:pt idx="0">
                  <c:v>国際的視野_International outlook</c:v>
                </c:pt>
                <c:pt idx="1">
                  <c:v>広い科学技術的視野_Broad scientific perspective</c:v>
                </c:pt>
                <c:pt idx="2">
                  <c:v>自身の研究から人類社会の諸課題への発展
Application of own research to the problems of human society</c:v>
                </c:pt>
                <c:pt idx="3">
                  <c:v>研究室ローテーション
Lab rotation</c:v>
                </c:pt>
                <c:pt idx="4">
                  <c:v>企業インターンシップ
Corporate internship (including overseas)</c:v>
                </c:pt>
                <c:pt idx="5">
                  <c:v>ファイバーイノベーション特論の履修
Completion of Special Course on Fiber Innovation (an omnibus lecture by engineers and researchers from other fields)</c:v>
                </c:pt>
              </c:strCache>
            </c:strRef>
          </c:cat>
          <c:val>
            <c:numRef>
              <c:f>('From13-2'!$J$57,'From13-2'!$J$63,'From13-2'!$J$69,'From13-2'!$J$75,'From13-2'!$J$81,'From13-2'!$J$87)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188592"/>
        <c:axId val="433897680"/>
      </c:radarChart>
      <c:catAx>
        <c:axId val="42918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897680"/>
        <c:crosses val="autoZero"/>
        <c:auto val="1"/>
        <c:lblAlgn val="ctr"/>
        <c:lblOffset val="100"/>
        <c:noMultiLvlLbl val="0"/>
      </c:catAx>
      <c:valAx>
        <c:axId val="43389768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8859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3</a:t>
            </a:r>
            <a:r>
              <a:rPr lang="ja-JP" altLang="en-US"/>
              <a:t>年次</a:t>
            </a:r>
            <a:r>
              <a:rPr lang="en-US" altLang="ja-JP"/>
              <a:t>/3rd year</a:t>
            </a:r>
            <a:endParaRPr lang="ja-JP" altLang="en-US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3年次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('From13-2'!$C$58,'From13-2'!$C$64,'From13-2'!$C$70,'From13-2'!$C$76,'From13-2'!$C$82,'From13-2'!$C$88)</c:f>
              <c:strCache>
                <c:ptCount val="6"/>
                <c:pt idx="0">
                  <c:v>国際的視野_International outlook</c:v>
                </c:pt>
                <c:pt idx="1">
                  <c:v>広い科学技術的視野_Broad scientific perspective</c:v>
                </c:pt>
                <c:pt idx="2">
                  <c:v>自身の研究から人類社会の諸課題への発展
Application of own research to the problems of human society</c:v>
                </c:pt>
                <c:pt idx="3">
                  <c:v>研究室ローテーション
Lab rotation</c:v>
                </c:pt>
                <c:pt idx="4">
                  <c:v>企業インターンシップ
Corporate internship (including overseas)</c:v>
                </c:pt>
                <c:pt idx="5">
                  <c:v>ファイバーイノベーション特論の履修
Completion of Special Course on Fiber Innovation (an omnibus lecture by engineers and researchers from other fields)</c:v>
                </c:pt>
              </c:strCache>
            </c:strRef>
          </c:cat>
          <c:val>
            <c:numRef>
              <c:f>('From13-2'!$K$58,'From13-2'!$K$64,'From13-2'!$K$70,'From13-2'!$K$76,'From13-2'!$K$82,'From13-2'!$K$88)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898464"/>
        <c:axId val="433898856"/>
      </c:radarChart>
      <c:catAx>
        <c:axId val="43389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898856"/>
        <c:crosses val="autoZero"/>
        <c:auto val="1"/>
        <c:lblAlgn val="ctr"/>
        <c:lblOffset val="100"/>
        <c:noMultiLvlLbl val="0"/>
      </c:catAx>
      <c:valAx>
        <c:axId val="433898856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898464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4</a:t>
            </a:r>
            <a:r>
              <a:rPr lang="ja-JP" altLang="en-US"/>
              <a:t>年次</a:t>
            </a:r>
            <a:r>
              <a:rPr lang="en-US" altLang="ja-JP"/>
              <a:t>/4th year</a:t>
            </a:r>
            <a:endParaRPr lang="ja-JP" altLang="en-US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4年次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('From13-2'!$C$59,'From13-2'!$C$65,'From13-2'!$C$71,'From13-2'!$C$77,'From13-2'!$C$83,'From13-2'!$C$89)</c:f>
              <c:strCache>
                <c:ptCount val="6"/>
                <c:pt idx="0">
                  <c:v>国際的視野_International outlook</c:v>
                </c:pt>
                <c:pt idx="1">
                  <c:v>広い科学技術的視野_Broad scientific perspective</c:v>
                </c:pt>
                <c:pt idx="2">
                  <c:v>自身の研究から人類社会の諸課題への発展
Application of own research to the problems of human society</c:v>
                </c:pt>
                <c:pt idx="3">
                  <c:v>研究室ローテーション
Lab rotation</c:v>
                </c:pt>
                <c:pt idx="4">
                  <c:v>企業インターンシップ
Corporate internship (including overseas)</c:v>
                </c:pt>
                <c:pt idx="5">
                  <c:v>ファイバーイノベーション特論の履修
Completion of Special Course on Fiber Innovation (an omnibus lecture by engineers and researchers from other fields)</c:v>
                </c:pt>
              </c:strCache>
            </c:strRef>
          </c:cat>
          <c:val>
            <c:numRef>
              <c:f>('From13-2'!$L$59,'From13-2'!$L$65,'From13-2'!$L$71,'From13-2'!$L$77,'From13-2'!$L$83,'From13-2'!$L$89)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899640"/>
        <c:axId val="433900032"/>
      </c:radarChart>
      <c:catAx>
        <c:axId val="43389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900032"/>
        <c:crosses val="autoZero"/>
        <c:auto val="1"/>
        <c:lblAlgn val="ctr"/>
        <c:lblOffset val="100"/>
        <c:noMultiLvlLbl val="0"/>
      </c:catAx>
      <c:valAx>
        <c:axId val="433900032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899640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最終年度</a:t>
            </a:r>
            <a:r>
              <a:rPr lang="en-US" altLang="ja-JP"/>
              <a:t>/Final year</a:t>
            </a:r>
            <a:endParaRPr lang="ja-JP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最終年度</c:v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('From13-2'!$C$60,'From13-2'!$C$66,'From13-2'!$C$72,'From13-2'!$C$78,'From13-2'!$C$84,'From13-2'!$C$90)</c:f>
              <c:strCache>
                <c:ptCount val="6"/>
                <c:pt idx="0">
                  <c:v>国際的視野_International outlook</c:v>
                </c:pt>
                <c:pt idx="1">
                  <c:v>広い科学技術的視野_Broad scientific perspective</c:v>
                </c:pt>
                <c:pt idx="2">
                  <c:v>自身の研究から人類社会の諸課題への発展
Application of own research to the problems of human society</c:v>
                </c:pt>
                <c:pt idx="3">
                  <c:v>研究室ローテーション
Lab rotation</c:v>
                </c:pt>
                <c:pt idx="4">
                  <c:v>企業インターンシップ
Corporate internship (including overseas)</c:v>
                </c:pt>
                <c:pt idx="5">
                  <c:v>ファイバーイノベーション特論の履修
Completion of Special Course on Fiber Innovation (an omnibus lecture by engineers and researchers from other fields)</c:v>
                </c:pt>
              </c:strCache>
            </c:strRef>
          </c:cat>
          <c:val>
            <c:numRef>
              <c:f>('From13-2'!$M$60,'From13-2'!$M$66,'From13-2'!$M$72,'From13-2'!$M$78,'From13-2'!$M$84,'From13-2'!$M$90)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900816"/>
        <c:axId val="434600424"/>
      </c:radarChart>
      <c:catAx>
        <c:axId val="43390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600424"/>
        <c:crosses val="autoZero"/>
        <c:auto val="1"/>
        <c:lblAlgn val="ctr"/>
        <c:lblOffset val="100"/>
        <c:noMultiLvlLbl val="0"/>
      </c:catAx>
      <c:valAx>
        <c:axId val="434600424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900816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時系列</a:t>
            </a:r>
            <a:r>
              <a:rPr lang="en-US" altLang="ja-JP" sz="1800" b="0" i="0" baseline="0">
                <a:effectLst/>
              </a:rPr>
              <a:t>_Time series</a:t>
            </a:r>
            <a:endParaRPr lang="ja-JP" altLang="en-US"/>
          </a:p>
        </c:rich>
      </c:tx>
      <c:layout>
        <c:manualLayout>
          <c:xMode val="edge"/>
          <c:yMode val="edge"/>
          <c:x val="8.4899493381271438E-2"/>
          <c:y val="9.72818158455225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80966017309675E-2"/>
          <c:y val="7.4938129398711528E-2"/>
          <c:w val="0.89786215512716994"/>
          <c:h val="0.34078869875149131"/>
        </c:manualLayout>
      </c:layout>
      <c:lineChart>
        <c:grouping val="standard"/>
        <c:varyColors val="0"/>
        <c:ser>
          <c:idx val="1"/>
          <c:order val="0"/>
          <c:tx>
            <c:strRef>
              <c:f>'From13-2'!$B$91:$B$96</c:f>
              <c:strCache>
                <c:ptCount val="1"/>
                <c:pt idx="0">
                  <c:v>学生による国際セミナー等の企画・運営
Student-lead planning and orchestration of international seminars and other events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'From13-2'!$D$133:$D$137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('From13-2'!$I$92,'From13-2'!$J$93,'From13-2'!$K$94,'From13-2'!$L$95,'From13-2'!$M$96)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'From13-2'!$B$97:$B$102</c:f>
              <c:strCache>
                <c:ptCount val="1"/>
                <c:pt idx="0">
                  <c:v>ＭＯＴ科目の履修_Completion of MOT subjects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'From13-2'!$D$133:$D$137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('From13-2'!$I$98,'From13-2'!$J$99,'From13-2'!$K$100,'From13-2'!$L$101,'From13-2'!$M$102)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'From13-2'!$B$103:$B$107</c:f>
              <c:strCache>
                <c:ptCount val="1"/>
                <c:pt idx="0">
                  <c:v>ＭＢＡ関連授業の履修_Completion of MBA-related classes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'From13-2'!$D$133:$D$137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('From13-2'!$I$103,'From13-2'!$J$104,'From13-2'!$K$105,'From13-2'!$L$106,'From13-2'!$M$107)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'From13-2'!$B$108:$B$113</c:f>
              <c:strCache>
                <c:ptCount val="1"/>
                <c:pt idx="0">
                  <c:v>特別課題研究_Special-topic research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'From13-2'!$D$133:$D$137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('From13-2'!$I$109,'From13-2'!$J$110,'From13-2'!$K$111,'From13-2'!$L$112,'From13-2'!$M$113)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'From13-2'!$B$114:$B$119</c:f>
              <c:strCache>
                <c:ptCount val="1"/>
                <c:pt idx="0">
                  <c:v>外国人特任教員による英語教育プログラム
English-language education program taught by specially appointed foreign instructors (Participation in debates, presentations, and communication exercises)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'From13-2'!$D$133:$D$137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('From13-2'!$I$115,'From13-2'!$J$116,'From13-2'!$K$117,'From13-2'!$L$118,'From13-2'!$M$119)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'From13-2'!$B$120:$B$125</c:f>
              <c:strCache>
                <c:ptCount val="1"/>
                <c:pt idx="0">
                  <c:v>産業界・官界の研究者・実務者との討論
Discussions with researchers and businessmen from industry and government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'From13-2'!$D$133:$D$137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('From13-2'!$I$121,'From13-2'!$J$122,'From13-2'!$K$123,'From13-2'!$L$124,'From13-2'!$M$125)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'From13-2'!$B$126:$B$131</c:f>
              <c:strCache>
                <c:ptCount val="1"/>
                <c:pt idx="0">
                  <c:v>合宿によるチームワーキング_Teamwork at training camps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'From13-2'!$D$133:$D$137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('From13-2'!$I$127,'From13-2'!$J$128,'From13-2'!$K$129,'From13-2'!$L$130,'From13-2'!$M$131)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'From13-2'!$B$132:$B$137</c:f>
              <c:strCache>
                <c:ptCount val="1"/>
                <c:pt idx="0">
                  <c:v>批判的思考力_Critical thinking skills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'From13-2'!$D$133:$D$137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('From13-2'!$I$133,'From13-2'!$J$134,'From13-2'!$K$135,'From13-2'!$L$136,'From13-2'!$M$137)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01208"/>
        <c:axId val="434601600"/>
      </c:lineChart>
      <c:catAx>
        <c:axId val="43460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601600"/>
        <c:crosses val="autoZero"/>
        <c:auto val="1"/>
        <c:lblAlgn val="ctr"/>
        <c:lblOffset val="100"/>
        <c:noMultiLvlLbl val="0"/>
      </c:catAx>
      <c:valAx>
        <c:axId val="434601600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6012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895628716620893E-2"/>
          <c:y val="0.45813150952166959"/>
          <c:w val="0.79347441952564002"/>
          <c:h val="0.4625592911128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</a:t>
            </a:r>
            <a:r>
              <a:rPr lang="ja-JP" altLang="en-US"/>
              <a:t>年次</a:t>
            </a:r>
            <a:r>
              <a:rPr lang="en-US" altLang="ja-JP"/>
              <a:t>/1st year</a:t>
            </a:r>
            <a:endParaRPr lang="ja-JP" altLang="en-US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1年次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('From13-2'!$C$92,'From13-2'!$C$98,'From13-2'!$C$103,'From13-2'!$C$109,'From13-2'!$C$115,'From13-2'!$C$121,'From13-2'!$C$127,'From13-2'!$C$133)</c:f>
              <c:strCache>
                <c:ptCount val="8"/>
                <c:pt idx="0">
                  <c:v>学生による国際セミナー等の企画・運営
Student-lead planning and orchestration of international seminars and other events </c:v>
                </c:pt>
                <c:pt idx="1">
                  <c:v>ＭＯＴ科目の履修_Completion of MOT subjects</c:v>
                </c:pt>
                <c:pt idx="2">
                  <c:v>ＭＢＡ関連授業の履修_Completion of MBA-related classes</c:v>
                </c:pt>
                <c:pt idx="3">
                  <c:v>特別課題研究_Special-topic research</c:v>
                </c:pt>
                <c:pt idx="4">
                  <c:v>外国人特任教員による英語教育プログラム
English-language education program taught by specially appointed foreign instructors (Participation in debates, presentations, and communication exercises)</c:v>
                </c:pt>
                <c:pt idx="5">
                  <c:v>産業界・官界の研究者・実務者との討論
Discussions with researchers and businessmen from industry and government</c:v>
                </c:pt>
                <c:pt idx="6">
                  <c:v>合宿によるチームワーキング_Teamwork at training camps</c:v>
                </c:pt>
                <c:pt idx="7">
                  <c:v>批判的思考力_Critical thinking skills</c:v>
                </c:pt>
              </c:strCache>
            </c:strRef>
          </c:cat>
          <c:val>
            <c:numRef>
              <c:f>('From13-2'!$I$92,'From13-2'!$I$98,'From13-2'!$I$103,'From13-2'!$I$109,'From13-2'!$I$115,'From13-2'!$I$121,'From13-2'!$I$127,'From13-2'!$I$133)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602384"/>
        <c:axId val="434602776"/>
      </c:radarChart>
      <c:catAx>
        <c:axId val="43460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602776"/>
        <c:crosses val="autoZero"/>
        <c:auto val="1"/>
        <c:lblAlgn val="ctr"/>
        <c:lblOffset val="100"/>
        <c:noMultiLvlLbl val="0"/>
      </c:catAx>
      <c:valAx>
        <c:axId val="434602776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602384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</a:t>
            </a:r>
            <a:r>
              <a:rPr lang="ja-JP" altLang="en-US"/>
              <a:t>年次</a:t>
            </a:r>
            <a:r>
              <a:rPr lang="en-US" altLang="ja-JP"/>
              <a:t>/2nd year</a:t>
            </a:r>
            <a:endParaRPr lang="ja-JP" altLang="en-US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2年次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('From13-2'!$C$93,'From13-2'!$C$99,'From13-2'!$C$104,'From13-2'!$C$110,'From13-2'!$C$116,'From13-2'!$C$122,'From13-2'!$C$128,'From13-2'!$C$134)</c:f>
              <c:strCache>
                <c:ptCount val="8"/>
                <c:pt idx="0">
                  <c:v>学生による国際セミナー等の企画・運営
Student-lead planning and orchestration of international seminars and other events </c:v>
                </c:pt>
                <c:pt idx="1">
                  <c:v>ＭＯＴ科目の履修_Completion of MOT subjects</c:v>
                </c:pt>
                <c:pt idx="2">
                  <c:v>ＭＢＡ関連授業の履修_Completion of MBA-related classes</c:v>
                </c:pt>
                <c:pt idx="3">
                  <c:v>特別課題研究_Special-topic research</c:v>
                </c:pt>
                <c:pt idx="4">
                  <c:v>外国人特任教員による英語教育プログラム
English-language education program taught by specially appointed foreign instructors (Participation in debates, presentations, and communication exercises)</c:v>
                </c:pt>
                <c:pt idx="5">
                  <c:v>産業界・官界の研究者・実務者との討論
Discussions with researchers and businessmen from industry and government</c:v>
                </c:pt>
                <c:pt idx="6">
                  <c:v>合宿によるチームワーキング_Teamwork at training camps</c:v>
                </c:pt>
                <c:pt idx="7">
                  <c:v>批判的思考力_Critical thinking skills</c:v>
                </c:pt>
              </c:strCache>
            </c:strRef>
          </c:cat>
          <c:val>
            <c:numRef>
              <c:f>('From13-2'!$J$93,'From13-2'!$J$99,'From13-2'!$J$104,'From13-2'!$J$110,'From13-2'!$J$116,'From13-2'!$J$122,'From13-2'!$J$128,'From13-2'!$J$134)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603560"/>
        <c:axId val="434603952"/>
      </c:radarChart>
      <c:catAx>
        <c:axId val="43460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603952"/>
        <c:crosses val="autoZero"/>
        <c:auto val="1"/>
        <c:lblAlgn val="ctr"/>
        <c:lblOffset val="100"/>
        <c:noMultiLvlLbl val="0"/>
      </c:catAx>
      <c:valAx>
        <c:axId val="434603952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603560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3</a:t>
            </a:r>
            <a:r>
              <a:rPr lang="ja-JP" altLang="en-US"/>
              <a:t>年次</a:t>
            </a:r>
            <a:r>
              <a:rPr lang="en-US" altLang="ja-JP"/>
              <a:t>/3rd year</a:t>
            </a:r>
            <a:endParaRPr lang="ja-JP" altLang="en-US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477154926206416"/>
          <c:y val="0.39917992886952852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3年次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('From13-2'!$C$94,'From13-2'!$C$100,'From13-2'!$C$105,'From13-2'!$C$111,'From13-2'!$C$117,'From13-2'!$C$123,'From13-2'!$C$129,'From13-2'!$C$135)</c:f>
              <c:strCache>
                <c:ptCount val="8"/>
                <c:pt idx="0">
                  <c:v>学生による国際セミナー等の企画・運営
Student-lead planning and orchestration of international seminars and other events </c:v>
                </c:pt>
                <c:pt idx="1">
                  <c:v>ＭＯＴ科目の履修_Completion of MOT subjects</c:v>
                </c:pt>
                <c:pt idx="2">
                  <c:v>ＭＢＡ関連授業の履修_Completion of MBA-related classes</c:v>
                </c:pt>
                <c:pt idx="3">
                  <c:v>特別課題研究_Special-topic research</c:v>
                </c:pt>
                <c:pt idx="4">
                  <c:v>外国人特任教員による英語教育プログラム
English-language education program taught by specially appointed foreign instructors (Participation in debates, presentations, and communication exercises)</c:v>
                </c:pt>
                <c:pt idx="5">
                  <c:v>産業界・官界の研究者・実務者との討論
Discussions with researchers and businessmen from industry and government</c:v>
                </c:pt>
                <c:pt idx="6">
                  <c:v>合宿によるチームワーキング_Teamwork at training camps</c:v>
                </c:pt>
                <c:pt idx="7">
                  <c:v>批判的思考力_Critical thinking skills</c:v>
                </c:pt>
              </c:strCache>
            </c:strRef>
          </c:cat>
          <c:val>
            <c:numRef>
              <c:f>('From13-2'!$K$94,'From13-2'!$K$100,'From13-2'!$K$105,'From13-2'!$K$111,'From13-2'!$K$117,'From13-2'!$K$123,'From13-2'!$K$129,'From13-2'!$K$135)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257648"/>
        <c:axId val="433258040"/>
      </c:radarChart>
      <c:catAx>
        <c:axId val="43325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258040"/>
        <c:crosses val="autoZero"/>
        <c:auto val="1"/>
        <c:lblAlgn val="ctr"/>
        <c:lblOffset val="100"/>
        <c:noMultiLvlLbl val="0"/>
      </c:catAx>
      <c:valAx>
        <c:axId val="43325804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25764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4</a:t>
            </a:r>
            <a:r>
              <a:rPr lang="ja-JP" altLang="en-US"/>
              <a:t>年次</a:t>
            </a:r>
            <a:r>
              <a:rPr lang="en-US" altLang="ja-JP"/>
              <a:t>/4th year</a:t>
            </a:r>
            <a:endParaRPr lang="ja-JP" altLang="en-US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4年次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('From13-2'!$C$95,'From13-2'!$C$101,'From13-2'!$C$106,'From13-2'!$C$112,'From13-2'!$C$118,'From13-2'!$C$124,'From13-2'!$C$130,'From13-2'!$C$136)</c:f>
              <c:strCache>
                <c:ptCount val="8"/>
                <c:pt idx="0">
                  <c:v>学生による国際セミナー等の企画・運営
Student-lead planning and orchestration of international seminars and other events </c:v>
                </c:pt>
                <c:pt idx="1">
                  <c:v>ＭＯＴ科目の履修_Completion of MOT subjects</c:v>
                </c:pt>
                <c:pt idx="2">
                  <c:v>ＭＢＡ関連授業の履修_Completion of MBA-related classes</c:v>
                </c:pt>
                <c:pt idx="3">
                  <c:v>特別課題研究_Special-topic research</c:v>
                </c:pt>
                <c:pt idx="4">
                  <c:v>外国人特任教員による英語教育プログラム
English-language education program taught by specially appointed foreign instructors (Participation in debates, presentations, and communication exercises)</c:v>
                </c:pt>
                <c:pt idx="5">
                  <c:v>産業界・官界の研究者・実務者との討論
Discussions with researchers and businessmen from industry and government</c:v>
                </c:pt>
                <c:pt idx="6">
                  <c:v>合宿によるチームワーキング_Teamwork at training camps</c:v>
                </c:pt>
                <c:pt idx="7">
                  <c:v>批判的思考力_Critical thinking skills</c:v>
                </c:pt>
              </c:strCache>
            </c:strRef>
          </c:cat>
          <c:val>
            <c:numRef>
              <c:f>('From13-2'!$L$95,'From13-2'!$L$101,'From13-2'!$L$106,'From13-2'!$L$112,'From13-2'!$L$118,'From13-2'!$L$124,'From13-2'!$L$130,'From13-2'!$L$136)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258432"/>
        <c:axId val="433258824"/>
      </c:radarChart>
      <c:catAx>
        <c:axId val="43325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258824"/>
        <c:crosses val="autoZero"/>
        <c:auto val="1"/>
        <c:lblAlgn val="ctr"/>
        <c:lblOffset val="100"/>
        <c:noMultiLvlLbl val="0"/>
      </c:catAx>
      <c:valAx>
        <c:axId val="433258824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2584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aseline="0">
                <a:solidFill>
                  <a:srgbClr val="FFC000"/>
                </a:solidFill>
              </a:rPr>
              <a:t>分野別総合評価</a:t>
            </a:r>
            <a:r>
              <a:rPr lang="en-US" altLang="ja-JP" sz="2000" baseline="0">
                <a:solidFill>
                  <a:srgbClr val="FFC000"/>
                </a:solidFill>
              </a:rPr>
              <a:t>/Field-specific general evaluations</a:t>
            </a:r>
            <a:endParaRPr lang="ja-JP" altLang="en-US" sz="2000" baseline="0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9.5286164095798168E-2"/>
          <c:y val="1.8045009787187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6082258190340366"/>
          <c:y val="0.24656060226431406"/>
          <c:w val="0.29010170862834661"/>
          <c:h val="0.54647046744571148"/>
        </c:manualLayout>
      </c:layout>
      <c:radarChart>
        <c:radarStyle val="marker"/>
        <c:varyColors val="0"/>
        <c:ser>
          <c:idx val="0"/>
          <c:order val="0"/>
          <c:tx>
            <c:strRef>
              <c:f>'From13-2'!$A$146</c:f>
              <c:strCache>
                <c:ptCount val="1"/>
                <c:pt idx="0">
                  <c:v>分野別総合評価</c:v>
                </c:pt>
              </c:strCache>
            </c:strRef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('From13-2'!$AH$4,'From13-2'!$AH$55,'From13-2'!$AH$73,'From13-2'!$AH$91,'From13-2'!$AH$108,'From13-2'!$AH$138)</c:f>
              <c:strCache>
                <c:ptCount val="6"/>
                <c:pt idx="0">
                  <c:v>【繊維ファイバー工学分野において、基礎となる知識がある】
Possesses fundamental knowledge in the textile and fiber engineering field.</c:v>
                </c:pt>
                <c:pt idx="1">
                  <c:v>【広い科学技術的視野と国際的視野を有している】
Possesses a broad scientific and international outlook.</c:v>
                </c:pt>
                <c:pt idx="2">
                  <c:v>【異分野、異業種のグローバルな橋渡しにより新しい価値を創出できる能力を有している】
Possesses the skills needed to create new value by serving as a global bridge to other fields and industries.</c:v>
                </c:pt>
                <c:pt idx="3">
                  <c:v>【先導的なプロジェクトマネジメント能力】
Leadership and project management skills</c:v>
                </c:pt>
                <c:pt idx="4">
                  <c:v>批判的思考力
【問題解決・コミュニケーション能力を有している】
Critical thinking ability: Possesses problem-solving and communication skills.</c:v>
                </c:pt>
                <c:pt idx="5">
                  <c:v>その他【英語力】
Other: English proficiency</c:v>
                </c:pt>
              </c:strCache>
            </c:strRef>
          </c:cat>
          <c:val>
            <c:numRef>
              <c:f>('From13-2'!$AI$4,'From13-2'!$AI$55,'From13-2'!$AI$73,'From13-2'!$AI$91,'From13-2'!$AI$108,'From13-2'!$AI$138)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48616"/>
        <c:axId val="431549400"/>
      </c:radarChart>
      <c:catAx>
        <c:axId val="431548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50" b="0" i="0" u="none" strike="noStrike" kern="0" spc="-50" baseline="0">
                <a:solidFill>
                  <a:schemeClr val="bg1"/>
                </a:solidFill>
                <a:latin typeface="小塚ゴシック Pro R" panose="020B0400000000000000" pitchFamily="34" charset="-128"/>
                <a:ea typeface="小塚ゴシック Pro R" panose="020B0400000000000000" pitchFamily="34" charset="-128"/>
                <a:cs typeface="+mn-cs"/>
              </a:defRPr>
            </a:pPr>
            <a:endParaRPr lang="ja-JP"/>
          </a:p>
        </c:txPr>
        <c:crossAx val="431549400"/>
        <c:crosses val="autoZero"/>
        <c:auto val="1"/>
        <c:lblAlgn val="ctr"/>
        <c:lblOffset val="100"/>
        <c:noMultiLvlLbl val="0"/>
      </c:catAx>
      <c:valAx>
        <c:axId val="43154940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5486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最終年度</a:t>
            </a:r>
            <a:r>
              <a:rPr lang="en-US" altLang="ja-JP" sz="1400" b="0" i="0" u="none" strike="noStrike" cap="none" baseline="0">
                <a:effectLst/>
              </a:rPr>
              <a:t>/Final year</a:t>
            </a:r>
            <a:endParaRPr lang="ja-JP" altLang="en-US"/>
          </a:p>
        </c:rich>
      </c:tx>
      <c:layout>
        <c:manualLayout>
          <c:xMode val="edge"/>
          <c:yMode val="edge"/>
          <c:x val="2.4786519910657199E-2"/>
          <c:y val="2.7793033683304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363507416334036"/>
          <c:y val="0.36064813963676207"/>
          <c:w val="0.4481085928313438"/>
          <c:h val="0.30679776012579113"/>
        </c:manualLayout>
      </c:layout>
      <c:radarChart>
        <c:radarStyle val="marker"/>
        <c:varyColors val="0"/>
        <c:ser>
          <c:idx val="0"/>
          <c:order val="0"/>
          <c:tx>
            <c:v>最終年度</c:v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('From13-2'!$C$96,'From13-2'!$C$102,'From13-2'!$C$107,'From13-2'!$C$113,'From13-2'!$C$119,'From13-2'!$C$125,'From13-2'!$C$131,'From13-2'!$C$137)</c:f>
              <c:strCache>
                <c:ptCount val="8"/>
                <c:pt idx="0">
                  <c:v>学生による国際セミナー等の企画・運営
Student-lead planning and orchestration of international seminars and other events </c:v>
                </c:pt>
                <c:pt idx="1">
                  <c:v>ＭＯＴ科目の履修_Completion of MOT subjects</c:v>
                </c:pt>
                <c:pt idx="2">
                  <c:v>ＭＢＡ関連授業の履修_Completion of MBA-related classes</c:v>
                </c:pt>
                <c:pt idx="3">
                  <c:v>特別課題研究_Special-topic research</c:v>
                </c:pt>
                <c:pt idx="4">
                  <c:v>外国人特任教員による英語教育プログラム
English-language education program taught by specially appointed foreign instructors (Participation in debates, presentations, and communication exercises)</c:v>
                </c:pt>
                <c:pt idx="5">
                  <c:v>産業界・官界の研究者・実務者との討論
Discussions with researchers and businessmen from industry and government</c:v>
                </c:pt>
                <c:pt idx="6">
                  <c:v>合宿によるチームワーキング_Teamwork at training camps</c:v>
                </c:pt>
                <c:pt idx="7">
                  <c:v>批判的思考力_Critical thinking skills</c:v>
                </c:pt>
              </c:strCache>
            </c:strRef>
          </c:cat>
          <c:val>
            <c:numRef>
              <c:f>('From13-2'!$M$96,'From13-2'!$M$102,'From13-2'!$M$107,'From13-2'!$M$113,'From13-2'!$M$119,'From13-2'!$M$125,'From13-2'!$M$131,'From13-2'!$M$137)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259608"/>
        <c:axId val="433260000"/>
      </c:radarChart>
      <c:catAx>
        <c:axId val="433259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260000"/>
        <c:crosses val="autoZero"/>
        <c:auto val="1"/>
        <c:lblAlgn val="ctr"/>
        <c:lblOffset val="100"/>
        <c:noMultiLvlLbl val="0"/>
      </c:catAx>
      <c:valAx>
        <c:axId val="43326000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2596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TOEIC </a:t>
            </a:r>
          </a:p>
          <a:p>
            <a:pPr>
              <a:defRPr/>
            </a:pPr>
            <a:r>
              <a:rPr lang="en-US" altLang="ja-JP"/>
              <a:t>SCORE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'英語能力 English Proficiency'!$D$3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'英語能力 English Proficiency'!$C$4:$C$30</c:f>
              <c:numCache>
                <c:formatCode>yyyy/m/d;@</c:formatCode>
                <c:ptCount val="27"/>
              </c:numCache>
            </c:numRef>
          </c:cat>
          <c:val>
            <c:numRef>
              <c:f>'英語能力 English Proficiency'!$D$4:$D$30</c:f>
              <c:numCache>
                <c:formatCode>General</c:formatCode>
                <c:ptCount val="2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474544"/>
        <c:axId val="434474936"/>
      </c:barChart>
      <c:catAx>
        <c:axId val="434474544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474936"/>
        <c:crosses val="autoZero"/>
        <c:auto val="1"/>
        <c:lblAlgn val="ctr"/>
        <c:lblOffset val="100"/>
        <c:noMultiLvlLbl val="0"/>
      </c:catAx>
      <c:valAx>
        <c:axId val="434474936"/>
        <c:scaling>
          <c:orientation val="minMax"/>
          <c:max val="99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474544"/>
        <c:crosses val="autoZero"/>
        <c:crossBetween val="between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'英語能力 English Proficiency'!$D$3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'英語能力 English Proficiency'!$C$4:$C$30</c:f>
              <c:numCache>
                <c:formatCode>yyyy/m/d;@</c:formatCode>
                <c:ptCount val="27"/>
              </c:numCache>
            </c:numRef>
          </c:cat>
          <c:val>
            <c:numRef>
              <c:f>'英語能力 English Proficiency'!$D$4:$D$30</c:f>
              <c:numCache>
                <c:formatCode>General</c:formatCode>
                <c:ptCount val="2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476504"/>
        <c:axId val="434476896"/>
      </c:barChart>
      <c:catAx>
        <c:axId val="434476504"/>
        <c:scaling>
          <c:orientation val="minMax"/>
        </c:scaling>
        <c:delete val="0"/>
        <c:axPos val="b"/>
        <c:numFmt formatCode="yyyy/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476896"/>
        <c:crosses val="autoZero"/>
        <c:auto val="1"/>
        <c:lblAlgn val="ctr"/>
        <c:lblOffset val="100"/>
        <c:noMultiLvlLbl val="0"/>
      </c:catAx>
      <c:valAx>
        <c:axId val="434476896"/>
        <c:scaling>
          <c:orientation val="minMax"/>
          <c:max val="99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4476504"/>
        <c:crosses val="autoZero"/>
        <c:crossBetween val="between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時系列</a:t>
            </a:r>
            <a:r>
              <a:rPr lang="en-US" altLang="ja-JP"/>
              <a:t>_Time series</a:t>
            </a:r>
            <a:endParaRPr lang="ja-JP" altLang="en-US"/>
          </a:p>
        </c:rich>
      </c:tx>
      <c:layout>
        <c:manualLayout>
          <c:xMode val="edge"/>
          <c:yMode val="edge"/>
          <c:x val="8.4899493381271438E-2"/>
          <c:y val="9.72818158455225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448135351818652E-2"/>
          <c:y val="7.1034844454909846E-2"/>
          <c:w val="0.89786215512716994"/>
          <c:h val="0.34078869875149131"/>
        </c:manualLayout>
      </c:layout>
      <c:lineChart>
        <c:grouping val="standard"/>
        <c:varyColors val="0"/>
        <c:ser>
          <c:idx val="1"/>
          <c:order val="0"/>
          <c:tx>
            <c:strRef>
              <c:f>'From13-2'!$B$5</c:f>
              <c:strCache>
                <c:ptCount val="1"/>
                <c:pt idx="0">
                  <c:v>共通分野
Common field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'From13-2'!$D$5:$D$9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('From13-2'!$I$5,'From13-2'!$J$6,'From13-2'!$K$7,'From13-2'!$L$8,'From13-2'!$M$9)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'From13-2'!$B$10</c:f>
              <c:strCache>
                <c:ptCount val="1"/>
                <c:pt idx="0">
                  <c:v>フロンティアファイバー
Frontier Fiber field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'From13-2'!$D$5:$D$9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('From13-2'!$I$10,'From13-2'!$J$11,'From13-2'!$K$12,'From13-2'!$L$13,'From13-2'!$M$14)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'From13-2'!$B$15</c:f>
              <c:strCache>
                <c:ptCount val="1"/>
                <c:pt idx="0">
                  <c:v>バイオ・メディカルファイバー
Biomedical Fiber field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'From13-2'!$D$5:$D$9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('From13-2'!$I$15,'From13-2'!$J$16,'From13-2'!$K$17,'From13-2'!$L$18,'From13-2'!$M$19)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'From13-2'!$B$20</c:f>
              <c:strCache>
                <c:ptCount val="1"/>
                <c:pt idx="0">
                  <c:v>スマートテキスタイル
Smart Textiles field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('From13-2'!$I$20,'From13-2'!$J$21,'From13-2'!$K$22,'From13-2'!$L$23,'From13-2'!$M$24)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'From13-2'!$B$25</c:f>
              <c:strCache>
                <c:ptCount val="1"/>
                <c:pt idx="0">
                  <c:v>感性・ファッション工学
Kansei and Fashion Engineering field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('From13-2'!$I$25,'From13-2'!$J$26,'From13-2'!$K$27,'From13-2'!$L$28,'From13-2'!$M$29)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'From13-2'!$B$30</c:f>
              <c:strCache>
                <c:ptCount val="1"/>
                <c:pt idx="0">
                  <c:v>e-learning
Textile Fundamentals,Textile Testing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('From13-2'!$I$30,'From13-2'!$J$31,'From13-2'!$K$32,'From13-2'!$L$33,'From13-2'!$M$34)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'From13-2'!$B$35</c:f>
              <c:strCache>
                <c:ptCount val="1"/>
                <c:pt idx="0">
                  <c:v>「International Topics on Fiber Engineering」の講義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('From13-2'!$I$35,'From13-2'!$J$36,'From13-2'!$K$37,'From13-2'!$L$38,'From13-2'!$M$39)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'From13-2'!$B$40:$B$44</c:f>
              <c:strCache>
                <c:ptCount val="1"/>
                <c:pt idx="0">
                  <c:v>Fii施設のミニプラントを利用した実習
Practical training using the mini-plant at Fii on campus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('From13-2'!$I$40,'From13-2'!$J$41,'From13-2'!$K$42,'From13-2'!$L$43,'From13-2'!$M$44)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'From13-2'!$B$45</c:f>
              <c:strCache>
                <c:ptCount val="1"/>
                <c:pt idx="0">
                  <c:v>ものづくり教育
Manufacturing education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('From13-2'!$I$45,'From13-2'!$J$46,'From13-2'!$K$47,'From13-2'!$L$48,'From13-2'!$M$49)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'From13-2'!$B$50</c:f>
              <c:strCache>
                <c:ptCount val="1"/>
                <c:pt idx="0">
                  <c:v>上記以外の必修科目
Required subjects other than the above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('From13-2'!$I$50,'From13-2'!$J$51,'From13-2'!$K$52,'From13-2'!$L$53,'From13-2'!$M$54)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550184"/>
        <c:axId val="431550576"/>
      </c:lineChart>
      <c:catAx>
        <c:axId val="43155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550576"/>
        <c:crosses val="autoZero"/>
        <c:auto val="1"/>
        <c:lblAlgn val="ctr"/>
        <c:lblOffset val="100"/>
        <c:noMultiLvlLbl val="0"/>
      </c:catAx>
      <c:valAx>
        <c:axId val="431550576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550184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991734115481543E-2"/>
          <c:y val="0.46026593171659125"/>
          <c:w val="0.93192842513743668"/>
          <c:h val="0.50277597874507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</a:t>
            </a:r>
            <a:r>
              <a:rPr lang="ja-JP" altLang="en-US"/>
              <a:t>年次</a:t>
            </a:r>
            <a:r>
              <a:rPr lang="en-US" altLang="ja-JP"/>
              <a:t>/1st year</a:t>
            </a:r>
            <a:endParaRPr lang="ja-JP" altLang="en-US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1年次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('From13-2'!$C$5,'From13-2'!$C$10,'From13-2'!$C$15,'From13-2'!$C$20,'From13-2'!$C$25,'From13-2'!$C$30,'From13-2'!$C$35,'From13-2'!$C$40,'From13-2'!$C$45,'From13-2'!$C$50)</c:f>
              <c:strCache>
                <c:ptCount val="10"/>
                <c:pt idx="0">
                  <c:v>共通分野
Common field</c:v>
                </c:pt>
                <c:pt idx="1">
                  <c:v>フロンティアファイバー
Frontier Fiber field</c:v>
                </c:pt>
                <c:pt idx="2">
                  <c:v>バイオ・メディカルファイバー
Biomedical Fiber field</c:v>
                </c:pt>
                <c:pt idx="3">
                  <c:v>スマートテキスタイル
Smart Textiles field</c:v>
                </c:pt>
                <c:pt idx="4">
                  <c:v>感性・ファッション工学
Kansei and Fashion Engineering field</c:v>
                </c:pt>
                <c:pt idx="5">
                  <c:v>e-learning
Textile Fundamentals,Textile Testing</c:v>
                </c:pt>
                <c:pt idx="6">
                  <c:v>「International Topics on Fiber Engineering」の講義</c:v>
                </c:pt>
                <c:pt idx="7">
                  <c:v>Fii施設のミニプラントを利用した実習
Practical training using the mini-plant at Fii on campus</c:v>
                </c:pt>
                <c:pt idx="8">
                  <c:v>ものづくり教育
Manufacturing education</c:v>
                </c:pt>
                <c:pt idx="9">
                  <c:v>上記以外の必修科目
Required subjects other than the above</c:v>
                </c:pt>
              </c:strCache>
            </c:strRef>
          </c:cat>
          <c:val>
            <c:numRef>
              <c:f>('From13-2'!$I$5,'From13-2'!$I$10,'From13-2'!$I$15,'From13-2'!$I$20,'From13-2'!$I$25,'From13-2'!$I$30,'From13-2'!$I$35,'From13-2'!$I$45,'From13-2'!$I$50)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186240"/>
        <c:axId val="429186632"/>
      </c:radarChart>
      <c:catAx>
        <c:axId val="4291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86632"/>
        <c:crosses val="autoZero"/>
        <c:auto val="1"/>
        <c:lblAlgn val="ctr"/>
        <c:lblOffset val="100"/>
        <c:noMultiLvlLbl val="0"/>
      </c:catAx>
      <c:valAx>
        <c:axId val="429186632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86240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</a:t>
            </a:r>
            <a:r>
              <a:rPr lang="ja-JP"/>
              <a:t>年次</a:t>
            </a:r>
            <a:r>
              <a:rPr lang="en-US" altLang="ja-JP"/>
              <a:t>/2nd year</a:t>
            </a:r>
            <a:endParaRPr lang="ja-JP"/>
          </a:p>
        </c:rich>
      </c:tx>
      <c:layout>
        <c:manualLayout>
          <c:xMode val="edge"/>
          <c:yMode val="edge"/>
          <c:x val="3.0196159280432681E-2"/>
          <c:y val="2.6053559215026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2年次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('From13-2'!$C$6,'From13-2'!$C$11,'From13-2'!$C$16,'From13-2'!$C$21,'From13-2'!$C$26,'From13-2'!$C$31,'From13-2'!$C$36,'From13-2'!$C$41,'From13-2'!$C$46,'From13-2'!$C$51)</c:f>
              <c:strCache>
                <c:ptCount val="10"/>
                <c:pt idx="0">
                  <c:v>共通分野
Common field</c:v>
                </c:pt>
                <c:pt idx="1">
                  <c:v>フロンティアファイバー
Frontier Fiber field</c:v>
                </c:pt>
                <c:pt idx="2">
                  <c:v>バイオ・メディカルファイバー
Biomedical Fiber field</c:v>
                </c:pt>
                <c:pt idx="3">
                  <c:v>スマートテキスタイル
Smart Textiles field</c:v>
                </c:pt>
                <c:pt idx="4">
                  <c:v>感性・ファッション工学
Kansei and Fashion Engineering field</c:v>
                </c:pt>
                <c:pt idx="5">
                  <c:v>e-learning
Textile Fundamentals,Textile Testing</c:v>
                </c:pt>
                <c:pt idx="6">
                  <c:v>「International Topics on Fiber Engineering」の講義</c:v>
                </c:pt>
                <c:pt idx="7">
                  <c:v>Fii施設のミニプラントを利用した実習
Practical training using the mini-plant at Fii on campus</c:v>
                </c:pt>
                <c:pt idx="8">
                  <c:v>ものづくり教育
Manufacturing education</c:v>
                </c:pt>
                <c:pt idx="9">
                  <c:v>上記以外の必修科目
Required subjects other than the above</c:v>
                </c:pt>
              </c:strCache>
            </c:strRef>
          </c:cat>
          <c:val>
            <c:numRef>
              <c:f>('From13-2'!$J$6,'From13-2'!$J$11,'From13-2'!$J$16,'From13-2'!$J$21,'From13-2'!$J$26,'From13-2'!$J$31,'From13-2'!$J$36,'From13-2'!$J$41,'From13-2'!$J$46,'From13-2'!$J$51)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187416"/>
        <c:axId val="429187808"/>
      </c:radarChart>
      <c:catAx>
        <c:axId val="42918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87808"/>
        <c:crosses val="autoZero"/>
        <c:auto val="1"/>
        <c:lblAlgn val="ctr"/>
        <c:lblOffset val="100"/>
        <c:noMultiLvlLbl val="0"/>
      </c:catAx>
      <c:valAx>
        <c:axId val="429187808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87416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</a:t>
            </a:r>
            <a:r>
              <a:rPr lang="ja-JP"/>
              <a:t>年次</a:t>
            </a:r>
            <a:r>
              <a:rPr lang="en-US" altLang="ja-JP"/>
              <a:t>/3rd year</a:t>
            </a:r>
            <a:endParaRPr lang="ja-JP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3年次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('From13-2'!$C$7,'From13-2'!$C$12,'From13-2'!$C$17,'From13-2'!$C$22,'From13-2'!$C$27,'From13-2'!$C$32,'From13-2'!$C$37,'From13-2'!$C$42,'From13-2'!$C$47,'From13-2'!$C$52)</c:f>
              <c:strCache>
                <c:ptCount val="10"/>
                <c:pt idx="0">
                  <c:v>共通分野
Common field</c:v>
                </c:pt>
                <c:pt idx="1">
                  <c:v>フロンティアファイバー
Frontier Fiber field</c:v>
                </c:pt>
                <c:pt idx="2">
                  <c:v>バイオ・メディカルファイバー
Biomedical Fiber field</c:v>
                </c:pt>
                <c:pt idx="3">
                  <c:v>スマートテキスタイル
Smart Textiles field</c:v>
                </c:pt>
                <c:pt idx="4">
                  <c:v>感性・ファッション工学
Kansei and Fashion Engineering field</c:v>
                </c:pt>
                <c:pt idx="5">
                  <c:v>e-learning
Textile Fundamentals,Textile Testing</c:v>
                </c:pt>
                <c:pt idx="6">
                  <c:v>「International Topics on Fiber Engineering」の講義</c:v>
                </c:pt>
                <c:pt idx="7">
                  <c:v>Fii施設のミニプラントを利用した実習
Practical training using the mini-plant at Fii on campus</c:v>
                </c:pt>
                <c:pt idx="8">
                  <c:v>ものづくり教育
Manufacturing education</c:v>
                </c:pt>
                <c:pt idx="9">
                  <c:v>上記以外の必修科目
Required subjects other than the above</c:v>
                </c:pt>
              </c:strCache>
            </c:strRef>
          </c:cat>
          <c:val>
            <c:numRef>
              <c:f>('From13-2'!$K$7,'From13-2'!$K$12,'From13-2'!$K$17,'From13-2'!$K$22,'From13-2'!$K$27,'From13-2'!$K$32,'From13-2'!$K$37,'From13-2'!$K$42,'From13-2'!$K$47,'From13-2'!$K$52)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72696"/>
        <c:axId val="429473088"/>
      </c:radarChart>
      <c:catAx>
        <c:axId val="429472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473088"/>
        <c:crosses val="autoZero"/>
        <c:auto val="1"/>
        <c:lblAlgn val="ctr"/>
        <c:lblOffset val="100"/>
        <c:noMultiLvlLbl val="0"/>
      </c:catAx>
      <c:valAx>
        <c:axId val="429473088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472696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</a:t>
            </a:r>
            <a:r>
              <a:rPr lang="ja-JP"/>
              <a:t>年次</a:t>
            </a:r>
            <a:r>
              <a:rPr lang="en-US" altLang="ja-JP"/>
              <a:t>/4th year</a:t>
            </a:r>
            <a:endParaRPr lang="ja-JP"/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3年次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('From13-2'!$C$7,'From13-2'!$C$12,'From13-2'!$C$17,'From13-2'!$C$22,'From13-2'!$C$27,'From13-2'!$C$32,'From13-2'!$C$37,'From13-2'!$C$42,'From13-2'!$C$47,'From13-2'!$C$52)</c:f>
              <c:strCache>
                <c:ptCount val="10"/>
                <c:pt idx="0">
                  <c:v>共通分野
Common field</c:v>
                </c:pt>
                <c:pt idx="1">
                  <c:v>フロンティアファイバー
Frontier Fiber field</c:v>
                </c:pt>
                <c:pt idx="2">
                  <c:v>バイオ・メディカルファイバー
Biomedical Fiber field</c:v>
                </c:pt>
                <c:pt idx="3">
                  <c:v>スマートテキスタイル
Smart Textiles field</c:v>
                </c:pt>
                <c:pt idx="4">
                  <c:v>感性・ファッション工学
Kansei and Fashion Engineering field</c:v>
                </c:pt>
                <c:pt idx="5">
                  <c:v>e-learning
Textile Fundamentals,Textile Testing</c:v>
                </c:pt>
                <c:pt idx="6">
                  <c:v>「International Topics on Fiber Engineering」の講義</c:v>
                </c:pt>
                <c:pt idx="7">
                  <c:v>Fii施設のミニプラントを利用した実習
Practical training using the mini-plant at Fii on campus</c:v>
                </c:pt>
                <c:pt idx="8">
                  <c:v>ものづくり教育
Manufacturing education</c:v>
                </c:pt>
                <c:pt idx="9">
                  <c:v>上記以外の必修科目
Required subjects other than the above</c:v>
                </c:pt>
              </c:strCache>
            </c:strRef>
          </c:cat>
          <c:val>
            <c:numRef>
              <c:f>('From13-2'!$K$7,'From13-2'!$K$12,'From13-2'!$K$17,'From13-2'!$K$22,'From13-2'!$K$27,'From13-2'!$K$32,'From13-2'!$K$37,'From13-2'!$K$42,'From13-2'!$K$47,'From13-2'!$K$52)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73872"/>
        <c:axId val="429474264"/>
      </c:radarChart>
      <c:catAx>
        <c:axId val="42947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474264"/>
        <c:crosses val="autoZero"/>
        <c:auto val="1"/>
        <c:lblAlgn val="ctr"/>
        <c:lblOffset val="100"/>
        <c:noMultiLvlLbl val="0"/>
      </c:catAx>
      <c:valAx>
        <c:axId val="429474264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47387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Adobe Fan Heiti Std B" panose="020B0700000000000000" pitchFamily="34" charset="-128"/>
                <a:ea typeface="Adobe Fan Heiti Std B" panose="020B0700000000000000" pitchFamily="34" charset="-128"/>
              </a:rPr>
              <a:t>最終年度</a:t>
            </a:r>
            <a:r>
              <a:rPr lang="en-US" altLang="ja-JP">
                <a:latin typeface="Adobe Fan Heiti Std B" panose="020B0700000000000000" pitchFamily="34" charset="-128"/>
                <a:ea typeface="Adobe Fan Heiti Std B" panose="020B0700000000000000" pitchFamily="34" charset="-128"/>
              </a:rPr>
              <a:t>/Final year</a:t>
            </a:r>
            <a:endParaRPr lang="ja-JP">
              <a:latin typeface="Adobe Fan Heiti Std B" panose="020B0700000000000000" pitchFamily="34" charset="-128"/>
              <a:ea typeface="Adobe Fan Heiti Std B" panose="020B0700000000000000" pitchFamily="34" charset="-128"/>
            </a:endParaRPr>
          </a:p>
        </c:rich>
      </c:tx>
      <c:layout>
        <c:manualLayout>
          <c:xMode val="edge"/>
          <c:yMode val="edge"/>
          <c:x val="2.4786473583327837E-2"/>
          <c:y val="2.6053642466753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20799622965876"/>
          <c:y val="0.17757369471080287"/>
          <c:w val="0.44810861519775674"/>
          <c:h val="0.70260974790702913"/>
        </c:manualLayout>
      </c:layout>
      <c:radarChart>
        <c:radarStyle val="marker"/>
        <c:varyColors val="0"/>
        <c:ser>
          <c:idx val="0"/>
          <c:order val="0"/>
          <c:tx>
            <c:v>3年次</c:v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('From13-2'!$C$7,'From13-2'!$C$12,'From13-2'!$C$17,'From13-2'!$C$22,'From13-2'!$C$27,'From13-2'!$C$32,'From13-2'!$C$37,'From13-2'!$C$42,'From13-2'!$C$47,'From13-2'!$C$52)</c:f>
              <c:strCache>
                <c:ptCount val="10"/>
                <c:pt idx="0">
                  <c:v>共通分野
Common field</c:v>
                </c:pt>
                <c:pt idx="1">
                  <c:v>フロンティアファイバー
Frontier Fiber field</c:v>
                </c:pt>
                <c:pt idx="2">
                  <c:v>バイオ・メディカルファイバー
Biomedical Fiber field</c:v>
                </c:pt>
                <c:pt idx="3">
                  <c:v>スマートテキスタイル
Smart Textiles field</c:v>
                </c:pt>
                <c:pt idx="4">
                  <c:v>感性・ファッション工学
Kansei and Fashion Engineering field</c:v>
                </c:pt>
                <c:pt idx="5">
                  <c:v>e-learning
Textile Fundamentals,Textile Testing</c:v>
                </c:pt>
                <c:pt idx="6">
                  <c:v>「International Topics on Fiber Engineering」の講義</c:v>
                </c:pt>
                <c:pt idx="7">
                  <c:v>Fii施設のミニプラントを利用した実習
Practical training using the mini-plant at Fii on campus</c:v>
                </c:pt>
                <c:pt idx="8">
                  <c:v>ものづくり教育
Manufacturing education</c:v>
                </c:pt>
                <c:pt idx="9">
                  <c:v>上記以外の必修科目
Required subjects other than the above</c:v>
                </c:pt>
              </c:strCache>
            </c:strRef>
          </c:cat>
          <c:val>
            <c:numRef>
              <c:f>('From13-2'!$K$7,'From13-2'!$K$12,'From13-2'!$K$17,'From13-2'!$K$22,'From13-2'!$K$27,'From13-2'!$K$32,'From13-2'!$K$37,'From13-2'!$K$42,'From13-2'!$K$47,'From13-2'!$K$52)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75048"/>
        <c:axId val="429475440"/>
      </c:radarChart>
      <c:catAx>
        <c:axId val="4294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475440"/>
        <c:crosses val="autoZero"/>
        <c:auto val="1"/>
        <c:lblAlgn val="ctr"/>
        <c:lblOffset val="100"/>
        <c:noMultiLvlLbl val="0"/>
      </c:catAx>
      <c:valAx>
        <c:axId val="42947544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47504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時系列</a:t>
            </a:r>
            <a:r>
              <a:rPr lang="en-US" altLang="ja-JP" sz="1800" b="0" i="0" baseline="0">
                <a:effectLst/>
              </a:rPr>
              <a:t>_Time series</a:t>
            </a:r>
            <a:endParaRPr lang="ja-JP" altLang="en-US"/>
          </a:p>
        </c:rich>
      </c:tx>
      <c:layout>
        <c:manualLayout>
          <c:xMode val="edge"/>
          <c:yMode val="edge"/>
          <c:x val="8.4899493381271438E-2"/>
          <c:y val="9.72818158455225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448070938704393E-2"/>
          <c:y val="6.6400802492445843E-2"/>
          <c:w val="0.89786215512716994"/>
          <c:h val="0.34078869875149131"/>
        </c:manualLayout>
      </c:layout>
      <c:lineChart>
        <c:grouping val="standard"/>
        <c:varyColors val="0"/>
        <c:ser>
          <c:idx val="1"/>
          <c:order val="0"/>
          <c:tx>
            <c:strRef>
              <c:f>'From13-2'!$B$55:$B$60</c:f>
              <c:strCache>
                <c:ptCount val="1"/>
                <c:pt idx="0">
                  <c:v>国際的視野_International outlook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'From13-2'!$D$56:$D$60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('From13-2'!$I$56,'From13-2'!$J$57,'From13-2'!$K$58,'From13-2'!$L$59,'From13-2'!$M$60)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'From13-2'!$B$61:$B$66</c:f>
              <c:strCache>
                <c:ptCount val="1"/>
                <c:pt idx="0">
                  <c:v>広い科学技術的視野_Broad scientific perspective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'From13-2'!$D$56:$D$60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('From13-2'!$I$62,'From13-2'!$J$63,'From13-2'!$K$64,'From13-2'!$L$65,'From13-2'!$M$66)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'From13-2'!$B$67:$B$72</c:f>
              <c:strCache>
                <c:ptCount val="1"/>
                <c:pt idx="0">
                  <c:v>自身の研究から人類社会の諸課題への発展
Application of own research to the problems of human society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'From13-2'!$D$56:$D$60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('From13-2'!$I$68,'From13-2'!$J$69,'From13-2'!$K$70,'From13-2'!$L$71,'From13-2'!$M$72)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'From13-2'!$B$73:$B$78</c:f>
              <c:strCache>
                <c:ptCount val="1"/>
                <c:pt idx="0">
                  <c:v>研究室ローテーション
Lab rotation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'From13-2'!$D$56:$D$60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('From13-2'!$I$74,'From13-2'!$J$75,'From13-2'!$K$76,'From13-2'!$L$77,'From13-2'!$M$78)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'From13-2'!$B$79:$B$84</c:f>
              <c:strCache>
                <c:ptCount val="1"/>
                <c:pt idx="0">
                  <c:v>企業インターンシップ
Corporate internship (including overseas)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'From13-2'!$D$56:$D$60</c:f>
              <c:strCache>
                <c:ptCount val="5"/>
                <c:pt idx="0">
                  <c:v>1年次/1st year</c:v>
                </c:pt>
                <c:pt idx="1">
                  <c:v>2年次/2nd year</c:v>
                </c:pt>
                <c:pt idx="2">
                  <c:v>3年次/3rd year</c:v>
                </c:pt>
                <c:pt idx="3">
                  <c:v>4年次/4th year</c:v>
                </c:pt>
                <c:pt idx="4">
                  <c:v>5年次/5th year</c:v>
                </c:pt>
              </c:strCache>
            </c:strRef>
          </c:cat>
          <c:val>
            <c:numRef>
              <c:f>('From13-2'!$I$80,'From13-2'!$J$81,'From13-2'!$K$82,'From13-2'!$L$83,'From13-2'!$M$84)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185848"/>
        <c:axId val="429185456"/>
      </c:lineChart>
      <c:catAx>
        <c:axId val="42918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85456"/>
        <c:crosses val="autoZero"/>
        <c:auto val="1"/>
        <c:lblAlgn val="ctr"/>
        <c:lblOffset val="100"/>
        <c:noMultiLvlLbl val="0"/>
      </c:catAx>
      <c:valAx>
        <c:axId val="429185456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8584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5334148470375E-2"/>
          <c:y val="0.46026584779781665"/>
          <c:w val="0.93192842513743668"/>
          <c:h val="0.50277597874507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Form13-3(TOP)'!A13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&#25307;&#24453;&#35611;&#28436;_Invited Lectures'!A3"/><Relationship Id="rId13" Type="http://schemas.openxmlformats.org/officeDocument/2006/relationships/hyperlink" Target="#'&#20107;&#26989;&#21270;_Commercialized Products'!A3"/><Relationship Id="rId18" Type="http://schemas.openxmlformats.org/officeDocument/2006/relationships/hyperlink" Target="#&#12381;&#12398;&#20182;_Other!A3"/><Relationship Id="rId3" Type="http://schemas.openxmlformats.org/officeDocument/2006/relationships/hyperlink" Target="#&#32207;&#35500;&#12539;&#35299;&#35500;&#12539;&#23637;&#26395;_Review&#12539;Commentary!A3"/><Relationship Id="rId7" Type="http://schemas.openxmlformats.org/officeDocument/2006/relationships/hyperlink" Target="#&#23398;&#20250;&#30330;&#34920;_Presentations2!A3"/><Relationship Id="rId12" Type="http://schemas.openxmlformats.org/officeDocument/2006/relationships/hyperlink" Target="#'&#22269;&#38555;&#20849;&#21516;&#30740;&#31350;_Collaborative Research 2'!A3"/><Relationship Id="rId17" Type="http://schemas.openxmlformats.org/officeDocument/2006/relationships/hyperlink" Target="#'&#33521;&#35486;&#33021;&#21147; English Proficiency'!A3"/><Relationship Id="rId2" Type="http://schemas.openxmlformats.org/officeDocument/2006/relationships/hyperlink" Target="#'&#22259;&#26360;_Published Book'!A3"/><Relationship Id="rId16" Type="http://schemas.openxmlformats.org/officeDocument/2006/relationships/hyperlink" Target="#'&#30740;&#31350;&#25351;&#23566;&#23455;&#32318;_Direction Researches'!A3"/><Relationship Id="rId1" Type="http://schemas.openxmlformats.org/officeDocument/2006/relationships/hyperlink" Target="#'&#38609;&#35468;&#35542;&#25991;_Research Paper'!A3"/><Relationship Id="rId6" Type="http://schemas.openxmlformats.org/officeDocument/2006/relationships/hyperlink" Target="#&#22269;&#38555;&#20250;&#35696;&#30330;&#34920;_Presentations1!A3"/><Relationship Id="rId11" Type="http://schemas.openxmlformats.org/officeDocument/2006/relationships/hyperlink" Target="#'&#23398;&#37096;&#22806;&#20849;&#21516;&#30740;&#31350;_Collaborative Research1'!A3"/><Relationship Id="rId5" Type="http://schemas.openxmlformats.org/officeDocument/2006/relationships/hyperlink" Target="#&#21463;&#36062;_Awards&#12539;Prizes!A3"/><Relationship Id="rId15" Type="http://schemas.openxmlformats.org/officeDocument/2006/relationships/hyperlink" Target="#'&#30041;&#23398;&#12539;&#12452;&#12531;&#12479;&#12540;&#12531;&#12471;&#12483;&#12503;_Overseas Study'!A3"/><Relationship Id="rId10" Type="http://schemas.openxmlformats.org/officeDocument/2006/relationships/hyperlink" Target="#'&#30740;&#31350;&#36027;&#12398;&#29554;&#24471;_Status of Research Funds'!A3"/><Relationship Id="rId4" Type="http://schemas.openxmlformats.org/officeDocument/2006/relationships/hyperlink" Target="#&#29305;&#35377;_Patent!A3"/><Relationship Id="rId9" Type="http://schemas.openxmlformats.org/officeDocument/2006/relationships/hyperlink" Target="#'&#22577;&#36947;_Press Releases'!A3"/><Relationship Id="rId14" Type="http://schemas.openxmlformats.org/officeDocument/2006/relationships/hyperlink" Target="#'&#20225;&#26989;&#12363;&#12425;&#12398;&#25216;&#34899;&#30456;&#35527;_Technical Consult'!A3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Form13-3(TOP)'!A13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51707</xdr:colOff>
      <xdr:row>137</xdr:row>
      <xdr:rowOff>47624</xdr:rowOff>
    </xdr:from>
    <xdr:to>
      <xdr:col>19</xdr:col>
      <xdr:colOff>4721679</xdr:colOff>
      <xdr:row>143</xdr:row>
      <xdr:rowOff>47625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246092</xdr:colOff>
      <xdr:row>145</xdr:row>
      <xdr:rowOff>52862</xdr:rowOff>
    </xdr:from>
    <xdr:to>
      <xdr:col>7</xdr:col>
      <xdr:colOff>1027142</xdr:colOff>
      <xdr:row>164</xdr:row>
      <xdr:rowOff>392241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72040</xdr:colOff>
      <xdr:row>22</xdr:row>
      <xdr:rowOff>174491</xdr:rowOff>
    </xdr:from>
    <xdr:to>
      <xdr:col>20</xdr:col>
      <xdr:colOff>4576804</xdr:colOff>
      <xdr:row>53</xdr:row>
      <xdr:rowOff>71437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19</xdr:col>
      <xdr:colOff>56028</xdr:colOff>
      <xdr:row>3</xdr:row>
      <xdr:rowOff>22412</xdr:rowOff>
    </xdr:from>
    <xdr:to>
      <xdr:col>19</xdr:col>
      <xdr:colOff>4751294</xdr:colOff>
      <xdr:row>13</xdr:row>
      <xdr:rowOff>90706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19</xdr:col>
      <xdr:colOff>44823</xdr:colOff>
      <xdr:row>13</xdr:row>
      <xdr:rowOff>123268</xdr:rowOff>
    </xdr:from>
    <xdr:to>
      <xdr:col>19</xdr:col>
      <xdr:colOff>4740089</xdr:colOff>
      <xdr:row>26</xdr:row>
      <xdr:rowOff>169150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19</xdr:col>
      <xdr:colOff>33618</xdr:colOff>
      <xdr:row>27</xdr:row>
      <xdr:rowOff>44823</xdr:rowOff>
    </xdr:from>
    <xdr:to>
      <xdr:col>19</xdr:col>
      <xdr:colOff>4728881</xdr:colOff>
      <xdr:row>40</xdr:row>
      <xdr:rowOff>90705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19</xdr:col>
      <xdr:colOff>76757</xdr:colOff>
      <xdr:row>40</xdr:row>
      <xdr:rowOff>105894</xdr:rowOff>
    </xdr:from>
    <xdr:to>
      <xdr:col>19</xdr:col>
      <xdr:colOff>4715993</xdr:colOff>
      <xdr:row>53</xdr:row>
      <xdr:rowOff>200025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20</xdr:col>
      <xdr:colOff>22411</xdr:colOff>
      <xdr:row>3</xdr:row>
      <xdr:rowOff>22411</xdr:rowOff>
    </xdr:from>
    <xdr:to>
      <xdr:col>20</xdr:col>
      <xdr:colOff>4661647</xdr:colOff>
      <xdr:row>22</xdr:row>
      <xdr:rowOff>134470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20</xdr:col>
      <xdr:colOff>64313</xdr:colOff>
      <xdr:row>72</xdr:row>
      <xdr:rowOff>97320</xdr:rowOff>
    </xdr:from>
    <xdr:to>
      <xdr:col>20</xdr:col>
      <xdr:colOff>4569077</xdr:colOff>
      <xdr:row>89</xdr:row>
      <xdr:rowOff>193606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19</xdr:col>
      <xdr:colOff>33616</xdr:colOff>
      <xdr:row>54</xdr:row>
      <xdr:rowOff>56030</xdr:rowOff>
    </xdr:from>
    <xdr:to>
      <xdr:col>19</xdr:col>
      <xdr:colOff>4728882</xdr:colOff>
      <xdr:row>60</xdr:row>
      <xdr:rowOff>1166812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19</xdr:col>
      <xdr:colOff>66674</xdr:colOff>
      <xdr:row>60</xdr:row>
      <xdr:rowOff>1298481</xdr:rowOff>
    </xdr:from>
    <xdr:to>
      <xdr:col>19</xdr:col>
      <xdr:colOff>4706471</xdr:colOff>
      <xdr:row>71</xdr:row>
      <xdr:rowOff>504825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19</xdr:col>
      <xdr:colOff>34636</xdr:colOff>
      <xdr:row>72</xdr:row>
      <xdr:rowOff>71563</xdr:rowOff>
    </xdr:from>
    <xdr:to>
      <xdr:col>19</xdr:col>
      <xdr:colOff>4700360</xdr:colOff>
      <xdr:row>78</xdr:row>
      <xdr:rowOff>1152930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19</xdr:col>
      <xdr:colOff>32217</xdr:colOff>
      <xdr:row>78</xdr:row>
      <xdr:rowOff>1311088</xdr:rowOff>
    </xdr:from>
    <xdr:to>
      <xdr:col>19</xdr:col>
      <xdr:colOff>4727483</xdr:colOff>
      <xdr:row>89</xdr:row>
      <xdr:rowOff>211509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>
    <xdr:from>
      <xdr:col>20</xdr:col>
      <xdr:colOff>51953</xdr:colOff>
      <xdr:row>54</xdr:row>
      <xdr:rowOff>67107</xdr:rowOff>
    </xdr:from>
    <xdr:to>
      <xdr:col>20</xdr:col>
      <xdr:colOff>4617842</xdr:colOff>
      <xdr:row>71</xdr:row>
      <xdr:rowOff>502227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twoCellAnchor>
  <xdr:twoCellAnchor>
    <xdr:from>
      <xdr:col>20</xdr:col>
      <xdr:colOff>78443</xdr:colOff>
      <xdr:row>119</xdr:row>
      <xdr:rowOff>119062</xdr:rowOff>
    </xdr:from>
    <xdr:to>
      <xdr:col>20</xdr:col>
      <xdr:colOff>4619625</xdr:colOff>
      <xdr:row>136</xdr:row>
      <xdr:rowOff>923925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twoCellAnchor>
  <xdr:twoCellAnchor>
    <xdr:from>
      <xdr:col>19</xdr:col>
      <xdr:colOff>25772</xdr:colOff>
      <xdr:row>90</xdr:row>
      <xdr:rowOff>107017</xdr:rowOff>
    </xdr:from>
    <xdr:to>
      <xdr:col>19</xdr:col>
      <xdr:colOff>4721038</xdr:colOff>
      <xdr:row>101</xdr:row>
      <xdr:rowOff>94053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twoCellAnchor>
  <xdr:twoCellAnchor>
    <xdr:from>
      <xdr:col>19</xdr:col>
      <xdr:colOff>23812</xdr:colOff>
      <xdr:row>101</xdr:row>
      <xdr:rowOff>196742</xdr:rowOff>
    </xdr:from>
    <xdr:to>
      <xdr:col>19</xdr:col>
      <xdr:colOff>4745252</xdr:colOff>
      <xdr:row>113</xdr:row>
      <xdr:rowOff>1357312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twoCellAnchor>
  <xdr:twoCellAnchor>
    <xdr:from>
      <xdr:col>19</xdr:col>
      <xdr:colOff>103908</xdr:colOff>
      <xdr:row>113</xdr:row>
      <xdr:rowOff>1819596</xdr:rowOff>
    </xdr:from>
    <xdr:to>
      <xdr:col>19</xdr:col>
      <xdr:colOff>4712875</xdr:colOff>
      <xdr:row>125</xdr:row>
      <xdr:rowOff>1221525</xdr:rowOff>
    </xdr:to>
    <xdr:graphicFrame macro="">
      <xdr:nvGraphicFramePr>
        <xdr:cNvPr id="40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twoCellAnchor>
  <xdr:twoCellAnchor>
    <xdr:from>
      <xdr:col>19</xdr:col>
      <xdr:colOff>69272</xdr:colOff>
      <xdr:row>125</xdr:row>
      <xdr:rowOff>1301562</xdr:rowOff>
    </xdr:from>
    <xdr:to>
      <xdr:col>19</xdr:col>
      <xdr:colOff>4724442</xdr:colOff>
      <xdr:row>136</xdr:row>
      <xdr:rowOff>907597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twoCellAnchor>
  <xdr:twoCellAnchor>
    <xdr:from>
      <xdr:col>20</xdr:col>
      <xdr:colOff>103909</xdr:colOff>
      <xdr:row>90</xdr:row>
      <xdr:rowOff>56028</xdr:rowOff>
    </xdr:from>
    <xdr:to>
      <xdr:col>20</xdr:col>
      <xdr:colOff>4639236</xdr:colOff>
      <xdr:row>118</xdr:row>
      <xdr:rowOff>619124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twoCellAnchor>
  <xdr:twoCellAnchor>
    <xdr:from>
      <xdr:col>20</xdr:col>
      <xdr:colOff>99333</xdr:colOff>
      <xdr:row>137</xdr:row>
      <xdr:rowOff>42182</xdr:rowOff>
    </xdr:from>
    <xdr:to>
      <xdr:col>20</xdr:col>
      <xdr:colOff>4603297</xdr:colOff>
      <xdr:row>143</xdr:row>
      <xdr:rowOff>104774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180974</xdr:colOff>
      <xdr:row>1</xdr:row>
      <xdr:rowOff>466725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13973175" y="200025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2619375</xdr:colOff>
      <xdr:row>1</xdr:row>
      <xdr:rowOff>57150</xdr:rowOff>
    </xdr:from>
    <xdr:to>
      <xdr:col>4</xdr:col>
      <xdr:colOff>3486149</xdr:colOff>
      <xdr:row>1</xdr:row>
      <xdr:rowOff>523875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7943850" y="495300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209550</xdr:rowOff>
    </xdr:from>
    <xdr:to>
      <xdr:col>6</xdr:col>
      <xdr:colOff>9524</xdr:colOff>
      <xdr:row>0</xdr:row>
      <xdr:rowOff>676275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10239375" y="209550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180974</xdr:colOff>
      <xdr:row>1</xdr:row>
      <xdr:rowOff>466725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6705600" y="200025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3133725</xdr:colOff>
      <xdr:row>1</xdr:row>
      <xdr:rowOff>28575</xdr:rowOff>
    </xdr:from>
    <xdr:to>
      <xdr:col>3</xdr:col>
      <xdr:colOff>4000499</xdr:colOff>
      <xdr:row>1</xdr:row>
      <xdr:rowOff>495300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7343775" y="228600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180974</xdr:colOff>
      <xdr:row>1</xdr:row>
      <xdr:rowOff>466725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6276975" y="200025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180974</xdr:colOff>
      <xdr:row>1</xdr:row>
      <xdr:rowOff>466725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8801100" y="400050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28575</xdr:rowOff>
    </xdr:from>
    <xdr:to>
      <xdr:col>7</xdr:col>
      <xdr:colOff>180974</xdr:colOff>
      <xdr:row>1</xdr:row>
      <xdr:rowOff>495300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10125075" y="228600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8124825</xdr:colOff>
      <xdr:row>1</xdr:row>
      <xdr:rowOff>66675</xdr:rowOff>
    </xdr:from>
    <xdr:to>
      <xdr:col>1</xdr:col>
      <xdr:colOff>8991599</xdr:colOff>
      <xdr:row>1</xdr:row>
      <xdr:rowOff>533400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8877300" y="266700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3</xdr:row>
      <xdr:rowOff>80962</xdr:rowOff>
    </xdr:from>
    <xdr:to>
      <xdr:col>7</xdr:col>
      <xdr:colOff>38100</xdr:colOff>
      <xdr:row>17</xdr:row>
      <xdr:rowOff>23812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2319618</xdr:colOff>
      <xdr:row>2</xdr:row>
      <xdr:rowOff>22412</xdr:rowOff>
    </xdr:from>
    <xdr:to>
      <xdr:col>4</xdr:col>
      <xdr:colOff>3186392</xdr:colOff>
      <xdr:row>2</xdr:row>
      <xdr:rowOff>489137</xdr:rowOff>
    </xdr:to>
    <xdr:sp macro="" textlink="">
      <xdr:nvSpPr>
        <xdr:cNvPr id="5" name="角丸四角形 4">
          <a:hlinkClick xmlns:r="http://schemas.openxmlformats.org/officeDocument/2006/relationships" r:id="rId2"/>
        </xdr:cNvPr>
        <xdr:cNvSpPr/>
      </xdr:nvSpPr>
      <xdr:spPr>
        <a:xfrm>
          <a:off x="8494059" y="425824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4</xdr:row>
      <xdr:rowOff>19050</xdr:rowOff>
    </xdr:from>
    <xdr:to>
      <xdr:col>3</xdr:col>
      <xdr:colOff>685800</xdr:colOff>
      <xdr:row>6</xdr:row>
      <xdr:rowOff>28575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323975" y="1638300"/>
          <a:ext cx="2781300" cy="4095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〔</a:t>
          </a:r>
          <a:r>
            <a:rPr kumimoji="1" lang="ja-JP" altLang="en-US" sz="1100"/>
            <a:t>雑誌論文</a:t>
          </a:r>
          <a:r>
            <a:rPr kumimoji="1" lang="en-US" altLang="ja-JP" sz="1100"/>
            <a:t>〕[Research Papers] </a:t>
          </a:r>
          <a:endParaRPr kumimoji="1" lang="ja-JP" altLang="en-US" sz="1100"/>
        </a:p>
      </xdr:txBody>
    </xdr:sp>
    <xdr:clientData/>
  </xdr:twoCellAnchor>
  <xdr:twoCellAnchor>
    <xdr:from>
      <xdr:col>1</xdr:col>
      <xdr:colOff>895350</xdr:colOff>
      <xdr:row>7</xdr:row>
      <xdr:rowOff>19050</xdr:rowOff>
    </xdr:from>
    <xdr:to>
      <xdr:col>3</xdr:col>
      <xdr:colOff>695325</xdr:colOff>
      <xdr:row>9</xdr:row>
      <xdr:rowOff>28575</xdr:rowOff>
    </xdr:to>
    <xdr:sp macro="" textlink="">
      <xdr:nvSpPr>
        <xdr:cNvPr id="3" name="角丸四角形 2">
          <a:hlinkClick xmlns:r="http://schemas.openxmlformats.org/officeDocument/2006/relationships" r:id="rId2"/>
        </xdr:cNvPr>
        <xdr:cNvSpPr/>
      </xdr:nvSpPr>
      <xdr:spPr>
        <a:xfrm>
          <a:off x="1333500" y="2238375"/>
          <a:ext cx="2781300" cy="4095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〔</a:t>
          </a:r>
          <a:r>
            <a:rPr kumimoji="1" lang="ja-JP" altLang="en-US" sz="1100"/>
            <a:t>図　書</a:t>
          </a:r>
          <a:r>
            <a:rPr kumimoji="1" lang="en-US" altLang="ja-JP" sz="1100"/>
            <a:t>〕[Published Books] </a:t>
          </a:r>
          <a:endParaRPr kumimoji="1" lang="ja-JP" altLang="en-US" sz="1100"/>
        </a:p>
      </xdr:txBody>
    </xdr:sp>
    <xdr:clientData/>
  </xdr:twoCellAnchor>
  <xdr:twoCellAnchor>
    <xdr:from>
      <xdr:col>1</xdr:col>
      <xdr:colOff>885825</xdr:colOff>
      <xdr:row>10</xdr:row>
      <xdr:rowOff>28575</xdr:rowOff>
    </xdr:from>
    <xdr:to>
      <xdr:col>3</xdr:col>
      <xdr:colOff>685800</xdr:colOff>
      <xdr:row>12</xdr:row>
      <xdr:rowOff>104775</xdr:rowOff>
    </xdr:to>
    <xdr:sp macro="" textlink="">
      <xdr:nvSpPr>
        <xdr:cNvPr id="4" name="角丸四角形 3">
          <a:hlinkClick xmlns:r="http://schemas.openxmlformats.org/officeDocument/2006/relationships" r:id="rId3"/>
        </xdr:cNvPr>
        <xdr:cNvSpPr/>
      </xdr:nvSpPr>
      <xdr:spPr>
        <a:xfrm>
          <a:off x="1323975" y="2847975"/>
          <a:ext cx="2781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〔</a:t>
          </a:r>
          <a:r>
            <a:rPr kumimoji="1" lang="ja-JP" altLang="en-US" sz="1000"/>
            <a:t>総説・解説・展望 </a:t>
          </a:r>
          <a:r>
            <a:rPr kumimoji="1" lang="en-US" altLang="ja-JP" sz="1000"/>
            <a:t>〕 [Review/Commentary/Perspective] </a:t>
          </a:r>
          <a:endParaRPr kumimoji="1" lang="ja-JP" altLang="en-US" sz="1000"/>
        </a:p>
      </xdr:txBody>
    </xdr:sp>
    <xdr:clientData/>
  </xdr:twoCellAnchor>
  <xdr:twoCellAnchor>
    <xdr:from>
      <xdr:col>1</xdr:col>
      <xdr:colOff>895350</xdr:colOff>
      <xdr:row>13</xdr:row>
      <xdr:rowOff>28575</xdr:rowOff>
    </xdr:from>
    <xdr:to>
      <xdr:col>3</xdr:col>
      <xdr:colOff>695325</xdr:colOff>
      <xdr:row>15</xdr:row>
      <xdr:rowOff>38100</xdr:rowOff>
    </xdr:to>
    <xdr:sp macro="" textlink="">
      <xdr:nvSpPr>
        <xdr:cNvPr id="5" name="角丸四角形 4">
          <a:hlinkClick xmlns:r="http://schemas.openxmlformats.org/officeDocument/2006/relationships" r:id="rId4"/>
        </xdr:cNvPr>
        <xdr:cNvSpPr/>
      </xdr:nvSpPr>
      <xdr:spPr>
        <a:xfrm>
          <a:off x="1333500" y="3448050"/>
          <a:ext cx="2781300" cy="4095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〔</a:t>
          </a:r>
          <a:r>
            <a:rPr kumimoji="1" lang="ja-JP" altLang="en-US" sz="1100"/>
            <a:t>特許</a:t>
          </a:r>
          <a:r>
            <a:rPr kumimoji="1" lang="en-US" altLang="ja-JP" sz="1100"/>
            <a:t>〕[Patent]</a:t>
          </a:r>
          <a:endParaRPr kumimoji="1" lang="ja-JP" altLang="en-US" sz="1100"/>
        </a:p>
      </xdr:txBody>
    </xdr:sp>
    <xdr:clientData/>
  </xdr:twoCellAnchor>
  <xdr:twoCellAnchor>
    <xdr:from>
      <xdr:col>1</xdr:col>
      <xdr:colOff>895350</xdr:colOff>
      <xdr:row>16</xdr:row>
      <xdr:rowOff>28575</xdr:rowOff>
    </xdr:from>
    <xdr:to>
      <xdr:col>3</xdr:col>
      <xdr:colOff>695325</xdr:colOff>
      <xdr:row>18</xdr:row>
      <xdr:rowOff>38100</xdr:rowOff>
    </xdr:to>
    <xdr:sp macro="" textlink="">
      <xdr:nvSpPr>
        <xdr:cNvPr id="6" name="角丸四角形 5">
          <a:hlinkClick xmlns:r="http://schemas.openxmlformats.org/officeDocument/2006/relationships" r:id="rId5"/>
        </xdr:cNvPr>
        <xdr:cNvSpPr/>
      </xdr:nvSpPr>
      <xdr:spPr>
        <a:xfrm>
          <a:off x="1333500" y="4048125"/>
          <a:ext cx="2781300" cy="4095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〔</a:t>
          </a:r>
          <a:r>
            <a:rPr kumimoji="1" lang="ja-JP" altLang="en-US" sz="1100"/>
            <a:t>受賞</a:t>
          </a:r>
          <a:r>
            <a:rPr kumimoji="1" lang="en-US" altLang="ja-JP" sz="1100"/>
            <a:t>〕[Awards/Prizes]  </a:t>
          </a:r>
          <a:endParaRPr kumimoji="1" lang="ja-JP" altLang="en-US" sz="1100"/>
        </a:p>
      </xdr:txBody>
    </xdr:sp>
    <xdr:clientData/>
  </xdr:twoCellAnchor>
  <xdr:twoCellAnchor>
    <xdr:from>
      <xdr:col>1</xdr:col>
      <xdr:colOff>904875</xdr:colOff>
      <xdr:row>19</xdr:row>
      <xdr:rowOff>28574</xdr:rowOff>
    </xdr:from>
    <xdr:to>
      <xdr:col>3</xdr:col>
      <xdr:colOff>704850</xdr:colOff>
      <xdr:row>21</xdr:row>
      <xdr:rowOff>114299</xdr:rowOff>
    </xdr:to>
    <xdr:sp macro="" textlink="">
      <xdr:nvSpPr>
        <xdr:cNvPr id="8" name="角丸四角形 7">
          <a:hlinkClick xmlns:r="http://schemas.openxmlformats.org/officeDocument/2006/relationships" r:id="rId6"/>
        </xdr:cNvPr>
        <xdr:cNvSpPr/>
      </xdr:nvSpPr>
      <xdr:spPr>
        <a:xfrm>
          <a:off x="1343025" y="4648199"/>
          <a:ext cx="2781300" cy="4857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〔</a:t>
          </a:r>
          <a:r>
            <a:rPr kumimoji="1" lang="ja-JP" altLang="en-US" sz="1000"/>
            <a:t>国際会議発表</a:t>
          </a:r>
          <a:r>
            <a:rPr kumimoji="1" lang="en-US" altLang="ja-JP" sz="1000"/>
            <a:t>〕</a:t>
          </a:r>
        </a:p>
        <a:p>
          <a:pPr algn="l"/>
          <a:r>
            <a:rPr kumimoji="1" lang="en-US" altLang="ja-JP" sz="1000"/>
            <a:t>[Presentations at International Conferences]</a:t>
          </a:r>
          <a:endParaRPr kumimoji="1" lang="ja-JP" altLang="en-US" sz="1000"/>
        </a:p>
      </xdr:txBody>
    </xdr:sp>
    <xdr:clientData/>
  </xdr:twoCellAnchor>
  <xdr:twoCellAnchor>
    <xdr:from>
      <xdr:col>1</xdr:col>
      <xdr:colOff>885825</xdr:colOff>
      <xdr:row>22</xdr:row>
      <xdr:rowOff>28575</xdr:rowOff>
    </xdr:from>
    <xdr:to>
      <xdr:col>3</xdr:col>
      <xdr:colOff>685800</xdr:colOff>
      <xdr:row>24</xdr:row>
      <xdr:rowOff>85725</xdr:rowOff>
    </xdr:to>
    <xdr:sp macro="" textlink="">
      <xdr:nvSpPr>
        <xdr:cNvPr id="9" name="角丸四角形 8">
          <a:hlinkClick xmlns:r="http://schemas.openxmlformats.org/officeDocument/2006/relationships" r:id="rId7"/>
        </xdr:cNvPr>
        <xdr:cNvSpPr/>
      </xdr:nvSpPr>
      <xdr:spPr>
        <a:xfrm>
          <a:off x="1323975" y="5248275"/>
          <a:ext cx="2781300" cy="457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〔</a:t>
          </a:r>
          <a:r>
            <a:rPr kumimoji="1" lang="ja-JP" altLang="en-US" sz="1000"/>
            <a:t>学会発表</a:t>
          </a:r>
          <a:r>
            <a:rPr kumimoji="1" lang="en-US" altLang="ja-JP" sz="1000"/>
            <a:t>〕</a:t>
          </a:r>
        </a:p>
        <a:p>
          <a:pPr algn="l"/>
          <a:r>
            <a:rPr kumimoji="1" lang="en-US" altLang="ja-JP" sz="1000"/>
            <a:t>[Presentations at the Academic Society]</a:t>
          </a:r>
          <a:endParaRPr kumimoji="1" lang="ja-JP" altLang="en-US" sz="1000"/>
        </a:p>
      </xdr:txBody>
    </xdr:sp>
    <xdr:clientData/>
  </xdr:twoCellAnchor>
  <xdr:twoCellAnchor>
    <xdr:from>
      <xdr:col>1</xdr:col>
      <xdr:colOff>895350</xdr:colOff>
      <xdr:row>25</xdr:row>
      <xdr:rowOff>19050</xdr:rowOff>
    </xdr:from>
    <xdr:to>
      <xdr:col>3</xdr:col>
      <xdr:colOff>695325</xdr:colOff>
      <xdr:row>27</xdr:row>
      <xdr:rowOff>28575</xdr:rowOff>
    </xdr:to>
    <xdr:sp macro="" textlink="">
      <xdr:nvSpPr>
        <xdr:cNvPr id="10" name="角丸四角形 9">
          <a:hlinkClick xmlns:r="http://schemas.openxmlformats.org/officeDocument/2006/relationships" r:id="rId8"/>
        </xdr:cNvPr>
        <xdr:cNvSpPr/>
      </xdr:nvSpPr>
      <xdr:spPr>
        <a:xfrm>
          <a:off x="1333500" y="5838825"/>
          <a:ext cx="2781300" cy="4095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〔</a:t>
          </a:r>
          <a:r>
            <a:rPr kumimoji="1" lang="ja-JP" altLang="en-US" sz="1100"/>
            <a:t>招待講演</a:t>
          </a:r>
          <a:r>
            <a:rPr kumimoji="1" lang="en-US" altLang="ja-JP" sz="1100"/>
            <a:t>〕[Invited Lectures]</a:t>
          </a:r>
          <a:endParaRPr kumimoji="1" lang="ja-JP" altLang="en-US" sz="1100"/>
        </a:p>
      </xdr:txBody>
    </xdr:sp>
    <xdr:clientData/>
  </xdr:twoCellAnchor>
  <xdr:twoCellAnchor>
    <xdr:from>
      <xdr:col>1</xdr:col>
      <xdr:colOff>865310</xdr:colOff>
      <xdr:row>28</xdr:row>
      <xdr:rowOff>26377</xdr:rowOff>
    </xdr:from>
    <xdr:to>
      <xdr:col>3</xdr:col>
      <xdr:colOff>668948</xdr:colOff>
      <xdr:row>30</xdr:row>
      <xdr:rowOff>35902</xdr:rowOff>
    </xdr:to>
    <xdr:sp macro="" textlink="">
      <xdr:nvSpPr>
        <xdr:cNvPr id="12" name="角丸四角形 11">
          <a:hlinkClick xmlns:r="http://schemas.openxmlformats.org/officeDocument/2006/relationships" r:id="rId9"/>
        </xdr:cNvPr>
        <xdr:cNvSpPr/>
      </xdr:nvSpPr>
      <xdr:spPr>
        <a:xfrm>
          <a:off x="1121752" y="6386146"/>
          <a:ext cx="2785696" cy="40517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〔</a:t>
          </a:r>
          <a:r>
            <a:rPr kumimoji="1" lang="ja-JP" altLang="en-US" sz="1100"/>
            <a:t>報道</a:t>
          </a:r>
          <a:r>
            <a:rPr kumimoji="1" lang="en-US" altLang="ja-JP" sz="1100"/>
            <a:t>〕[Press Releases] </a:t>
          </a:r>
          <a:endParaRPr kumimoji="1" lang="ja-JP" altLang="en-US" sz="1100"/>
        </a:p>
      </xdr:txBody>
    </xdr:sp>
    <xdr:clientData/>
  </xdr:twoCellAnchor>
  <xdr:twoCellAnchor>
    <xdr:from>
      <xdr:col>3</xdr:col>
      <xdr:colOff>1114425</xdr:colOff>
      <xdr:row>3</xdr:row>
      <xdr:rowOff>187565</xdr:rowOff>
    </xdr:from>
    <xdr:to>
      <xdr:col>5</xdr:col>
      <xdr:colOff>676275</xdr:colOff>
      <xdr:row>6</xdr:row>
      <xdr:rowOff>65938</xdr:rowOff>
    </xdr:to>
    <xdr:sp macro="" textlink="">
      <xdr:nvSpPr>
        <xdr:cNvPr id="13" name="角丸四角形 12">
          <a:hlinkClick xmlns:r="http://schemas.openxmlformats.org/officeDocument/2006/relationships" r:id="rId10"/>
        </xdr:cNvPr>
        <xdr:cNvSpPr/>
      </xdr:nvSpPr>
      <xdr:spPr>
        <a:xfrm>
          <a:off x="4352925" y="1601661"/>
          <a:ext cx="2785696" cy="47185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〔</a:t>
          </a:r>
          <a:r>
            <a:rPr kumimoji="1" lang="ja-JP" altLang="en-US" sz="1000"/>
            <a:t>研究費の獲得状況</a:t>
          </a:r>
          <a:r>
            <a:rPr kumimoji="1" lang="en-US" altLang="ja-JP" sz="1000"/>
            <a:t>〕</a:t>
          </a:r>
        </a:p>
        <a:p>
          <a:pPr algn="l"/>
          <a:r>
            <a:rPr kumimoji="1" lang="en-US" altLang="ja-JP" sz="1000"/>
            <a:t>[Status of Acquired Research Funds] </a:t>
          </a:r>
          <a:endParaRPr kumimoji="1" lang="ja-JP" altLang="en-US" sz="1000"/>
        </a:p>
      </xdr:txBody>
    </xdr:sp>
    <xdr:clientData/>
  </xdr:twoCellAnchor>
  <xdr:twoCellAnchor>
    <xdr:from>
      <xdr:col>3</xdr:col>
      <xdr:colOff>1123950</xdr:colOff>
      <xdr:row>6</xdr:row>
      <xdr:rowOff>197090</xdr:rowOff>
    </xdr:from>
    <xdr:to>
      <xdr:col>5</xdr:col>
      <xdr:colOff>685800</xdr:colOff>
      <xdr:row>9</xdr:row>
      <xdr:rowOff>75462</xdr:rowOff>
    </xdr:to>
    <xdr:sp macro="" textlink="">
      <xdr:nvSpPr>
        <xdr:cNvPr id="14" name="角丸四角形 13">
          <a:hlinkClick xmlns:r="http://schemas.openxmlformats.org/officeDocument/2006/relationships" r:id="rId11"/>
        </xdr:cNvPr>
        <xdr:cNvSpPr/>
      </xdr:nvSpPr>
      <xdr:spPr>
        <a:xfrm>
          <a:off x="4362450" y="2204667"/>
          <a:ext cx="2785696" cy="47185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〔</a:t>
          </a:r>
          <a:r>
            <a:rPr kumimoji="1" lang="ja-JP" altLang="en-US" sz="1000"/>
            <a:t>学部外共同研究</a:t>
          </a:r>
          <a:r>
            <a:rPr kumimoji="1" lang="en-US" altLang="ja-JP" sz="1000"/>
            <a:t>〕</a:t>
          </a:r>
        </a:p>
        <a:p>
          <a:pPr algn="l"/>
          <a:r>
            <a:rPr kumimoji="1" lang="en-US" altLang="ja-JP" sz="1000"/>
            <a:t>[Collaborative Researches outside the Faculty]</a:t>
          </a:r>
          <a:endParaRPr kumimoji="1" lang="ja-JP" altLang="en-US" sz="1000"/>
        </a:p>
      </xdr:txBody>
    </xdr:sp>
    <xdr:clientData/>
  </xdr:twoCellAnchor>
  <xdr:twoCellAnchor>
    <xdr:from>
      <xdr:col>3</xdr:col>
      <xdr:colOff>1095375</xdr:colOff>
      <xdr:row>9</xdr:row>
      <xdr:rowOff>187564</xdr:rowOff>
    </xdr:from>
    <xdr:to>
      <xdr:col>5</xdr:col>
      <xdr:colOff>657225</xdr:colOff>
      <xdr:row>12</xdr:row>
      <xdr:rowOff>65938</xdr:rowOff>
    </xdr:to>
    <xdr:sp macro="" textlink="">
      <xdr:nvSpPr>
        <xdr:cNvPr id="15" name="角丸四角形 14">
          <a:hlinkClick xmlns:r="http://schemas.openxmlformats.org/officeDocument/2006/relationships" r:id="rId12"/>
        </xdr:cNvPr>
        <xdr:cNvSpPr/>
      </xdr:nvSpPr>
      <xdr:spPr>
        <a:xfrm>
          <a:off x="4333875" y="2788622"/>
          <a:ext cx="2785696" cy="47185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〔</a:t>
          </a:r>
          <a:r>
            <a:rPr kumimoji="1" lang="ja-JP" altLang="en-US" sz="1000"/>
            <a:t>国際共同研究</a:t>
          </a:r>
          <a:r>
            <a:rPr kumimoji="1" lang="en-US" altLang="ja-JP" sz="1000"/>
            <a:t>〕</a:t>
          </a:r>
        </a:p>
        <a:p>
          <a:pPr algn="l"/>
          <a:r>
            <a:rPr kumimoji="1" lang="en-US" altLang="ja-JP" sz="1000"/>
            <a:t>[International Collaborative Researches]</a:t>
          </a:r>
          <a:endParaRPr kumimoji="1" lang="ja-JP" altLang="en-US" sz="1000"/>
        </a:p>
      </xdr:txBody>
    </xdr:sp>
    <xdr:clientData/>
  </xdr:twoCellAnchor>
  <xdr:twoCellAnchor>
    <xdr:from>
      <xdr:col>3</xdr:col>
      <xdr:colOff>1095375</xdr:colOff>
      <xdr:row>12</xdr:row>
      <xdr:rowOff>187565</xdr:rowOff>
    </xdr:from>
    <xdr:to>
      <xdr:col>5</xdr:col>
      <xdr:colOff>657225</xdr:colOff>
      <xdr:row>15</xdr:row>
      <xdr:rowOff>65938</xdr:rowOff>
    </xdr:to>
    <xdr:sp macro="" textlink="">
      <xdr:nvSpPr>
        <xdr:cNvPr id="16" name="角丸四角形 15">
          <a:hlinkClick xmlns:r="http://schemas.openxmlformats.org/officeDocument/2006/relationships" r:id="rId13"/>
        </xdr:cNvPr>
        <xdr:cNvSpPr/>
      </xdr:nvSpPr>
      <xdr:spPr>
        <a:xfrm>
          <a:off x="4333875" y="3382103"/>
          <a:ext cx="2785696" cy="47185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〔</a:t>
          </a:r>
          <a:r>
            <a:rPr kumimoji="1" lang="ja-JP" altLang="en-US" sz="1000"/>
            <a:t>事業化</a:t>
          </a:r>
          <a:r>
            <a:rPr kumimoji="1" lang="en-US" altLang="ja-JP" sz="1000"/>
            <a:t>〕[Commercialized Products]</a:t>
          </a:r>
          <a:endParaRPr kumimoji="1" lang="ja-JP" altLang="en-US" sz="1000"/>
        </a:p>
      </xdr:txBody>
    </xdr:sp>
    <xdr:clientData/>
  </xdr:twoCellAnchor>
  <xdr:twoCellAnchor>
    <xdr:from>
      <xdr:col>3</xdr:col>
      <xdr:colOff>1114425</xdr:colOff>
      <xdr:row>15</xdr:row>
      <xdr:rowOff>187565</xdr:rowOff>
    </xdr:from>
    <xdr:to>
      <xdr:col>5</xdr:col>
      <xdr:colOff>676275</xdr:colOff>
      <xdr:row>18</xdr:row>
      <xdr:rowOff>65938</xdr:rowOff>
    </xdr:to>
    <xdr:sp macro="" textlink="">
      <xdr:nvSpPr>
        <xdr:cNvPr id="17" name="角丸四角形 16">
          <a:hlinkClick xmlns:r="http://schemas.openxmlformats.org/officeDocument/2006/relationships" r:id="rId14"/>
        </xdr:cNvPr>
        <xdr:cNvSpPr/>
      </xdr:nvSpPr>
      <xdr:spPr>
        <a:xfrm>
          <a:off x="4352925" y="3975584"/>
          <a:ext cx="2785696" cy="47185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〔</a:t>
          </a:r>
          <a:r>
            <a:rPr kumimoji="1" lang="ja-JP" altLang="en-US" sz="1000"/>
            <a:t>企業からの技術相談</a:t>
          </a:r>
          <a:r>
            <a:rPr kumimoji="1" lang="en-US" altLang="ja-JP" sz="1000"/>
            <a:t>〕</a:t>
          </a:r>
        </a:p>
        <a:p>
          <a:pPr algn="l"/>
          <a:r>
            <a:rPr kumimoji="1" lang="en-US" altLang="ja-JP" sz="1000"/>
            <a:t>[Technical Consultations to Business Entity]</a:t>
          </a:r>
          <a:endParaRPr kumimoji="1" lang="ja-JP" altLang="en-US" sz="1000"/>
        </a:p>
      </xdr:txBody>
    </xdr:sp>
    <xdr:clientData/>
  </xdr:twoCellAnchor>
  <xdr:twoCellAnchor>
    <xdr:from>
      <xdr:col>3</xdr:col>
      <xdr:colOff>1114425</xdr:colOff>
      <xdr:row>18</xdr:row>
      <xdr:rowOff>197090</xdr:rowOff>
    </xdr:from>
    <xdr:to>
      <xdr:col>5</xdr:col>
      <xdr:colOff>676275</xdr:colOff>
      <xdr:row>21</xdr:row>
      <xdr:rowOff>75463</xdr:rowOff>
    </xdr:to>
    <xdr:sp macro="" textlink="">
      <xdr:nvSpPr>
        <xdr:cNvPr id="18" name="角丸四角形 17">
          <a:hlinkClick xmlns:r="http://schemas.openxmlformats.org/officeDocument/2006/relationships" r:id="rId15"/>
        </xdr:cNvPr>
        <xdr:cNvSpPr/>
      </xdr:nvSpPr>
      <xdr:spPr>
        <a:xfrm>
          <a:off x="4352925" y="4578590"/>
          <a:ext cx="2785696" cy="47185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〔</a:t>
          </a:r>
          <a:r>
            <a:rPr kumimoji="1" lang="ja-JP" altLang="en-US" sz="1000"/>
            <a:t>留学および、インターンシップ</a:t>
          </a:r>
          <a:r>
            <a:rPr kumimoji="1" lang="en-US" altLang="ja-JP" sz="1000"/>
            <a:t>〕</a:t>
          </a:r>
        </a:p>
        <a:p>
          <a:pPr algn="l"/>
          <a:r>
            <a:rPr kumimoji="1" lang="en-US" altLang="ja-JP" sz="1000"/>
            <a:t>[Overseas Study and Internships]</a:t>
          </a:r>
          <a:endParaRPr kumimoji="1" lang="ja-JP" altLang="en-US" sz="1000"/>
        </a:p>
      </xdr:txBody>
    </xdr:sp>
    <xdr:clientData/>
  </xdr:twoCellAnchor>
  <xdr:twoCellAnchor>
    <xdr:from>
      <xdr:col>3</xdr:col>
      <xdr:colOff>1114425</xdr:colOff>
      <xdr:row>22</xdr:row>
      <xdr:rowOff>8787</xdr:rowOff>
    </xdr:from>
    <xdr:to>
      <xdr:col>5</xdr:col>
      <xdr:colOff>676275</xdr:colOff>
      <xdr:row>24</xdr:row>
      <xdr:rowOff>84987</xdr:rowOff>
    </xdr:to>
    <xdr:sp macro="" textlink="">
      <xdr:nvSpPr>
        <xdr:cNvPr id="19" name="角丸四角形 18">
          <a:hlinkClick xmlns:r="http://schemas.openxmlformats.org/officeDocument/2006/relationships" r:id="rId16"/>
        </xdr:cNvPr>
        <xdr:cNvSpPr/>
      </xdr:nvSpPr>
      <xdr:spPr>
        <a:xfrm>
          <a:off x="4352925" y="5181595"/>
          <a:ext cx="2785696" cy="47185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研究指導実績</a:t>
          </a:r>
          <a:r>
            <a:rPr kumimoji="1" lang="en-US" altLang="ja-JP" sz="1000"/>
            <a:t>[Directing Researches]</a:t>
          </a:r>
          <a:endParaRPr kumimoji="1" lang="ja-JP" altLang="en-US" sz="1000"/>
        </a:p>
      </xdr:txBody>
    </xdr:sp>
    <xdr:clientData/>
  </xdr:twoCellAnchor>
  <xdr:twoCellAnchor>
    <xdr:from>
      <xdr:col>3</xdr:col>
      <xdr:colOff>1114425</xdr:colOff>
      <xdr:row>25</xdr:row>
      <xdr:rowOff>8788</xdr:rowOff>
    </xdr:from>
    <xdr:to>
      <xdr:col>5</xdr:col>
      <xdr:colOff>676275</xdr:colOff>
      <xdr:row>27</xdr:row>
      <xdr:rowOff>84988</xdr:rowOff>
    </xdr:to>
    <xdr:sp macro="" textlink="">
      <xdr:nvSpPr>
        <xdr:cNvPr id="20" name="角丸四角形 19">
          <a:hlinkClick xmlns:r="http://schemas.openxmlformats.org/officeDocument/2006/relationships" r:id="rId17"/>
        </xdr:cNvPr>
        <xdr:cNvSpPr/>
      </xdr:nvSpPr>
      <xdr:spPr>
        <a:xfrm>
          <a:off x="4352925" y="5775076"/>
          <a:ext cx="2785696" cy="47185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[</a:t>
          </a:r>
          <a:r>
            <a:rPr kumimoji="1" lang="ja-JP" altLang="en-US" sz="1000"/>
            <a:t>英語能力検定試験受験状況</a:t>
          </a:r>
          <a:r>
            <a:rPr kumimoji="1" lang="en-US" altLang="ja-JP" sz="1000"/>
            <a:t>]</a:t>
          </a:r>
        </a:p>
        <a:p>
          <a:pPr algn="l"/>
          <a:r>
            <a:rPr kumimoji="1" lang="en-US" altLang="ja-JP" sz="1000"/>
            <a:t>[English Proficiency Tests]</a:t>
          </a:r>
          <a:endParaRPr kumimoji="1" lang="ja-JP" altLang="en-US" sz="1000"/>
        </a:p>
      </xdr:txBody>
    </xdr:sp>
    <xdr:clientData/>
  </xdr:twoCellAnchor>
  <xdr:twoCellAnchor>
    <xdr:from>
      <xdr:col>3</xdr:col>
      <xdr:colOff>1095375</xdr:colOff>
      <xdr:row>28</xdr:row>
      <xdr:rowOff>8788</xdr:rowOff>
    </xdr:from>
    <xdr:to>
      <xdr:col>5</xdr:col>
      <xdr:colOff>657225</xdr:colOff>
      <xdr:row>30</xdr:row>
      <xdr:rowOff>84988</xdr:rowOff>
    </xdr:to>
    <xdr:sp macro="" textlink="">
      <xdr:nvSpPr>
        <xdr:cNvPr id="21" name="角丸四角形 20">
          <a:hlinkClick xmlns:r="http://schemas.openxmlformats.org/officeDocument/2006/relationships" r:id="rId18"/>
        </xdr:cNvPr>
        <xdr:cNvSpPr/>
      </xdr:nvSpPr>
      <xdr:spPr>
        <a:xfrm>
          <a:off x="4333875" y="6368557"/>
          <a:ext cx="2785696" cy="47185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〔</a:t>
          </a:r>
          <a:r>
            <a:rPr kumimoji="1" lang="ja-JP" altLang="en-US" sz="1000"/>
            <a:t>その他</a:t>
          </a:r>
          <a:r>
            <a:rPr kumimoji="1" lang="en-US" altLang="ja-JP" sz="1000"/>
            <a:t>〕[Other]</a:t>
          </a:r>
          <a:endParaRPr kumimoji="1" lang="ja-JP" altLang="en-US" sz="10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6677025</xdr:colOff>
      <xdr:row>0</xdr:row>
      <xdr:rowOff>95250</xdr:rowOff>
    </xdr:from>
    <xdr:to>
      <xdr:col>1</xdr:col>
      <xdr:colOff>7543799</xdr:colOff>
      <xdr:row>1</xdr:row>
      <xdr:rowOff>361950</xdr:rowOff>
    </xdr:to>
    <xdr:sp macro="" textlink="">
      <xdr:nvSpPr>
        <xdr:cNvPr id="3" name="角丸四角形 2">
          <a:hlinkClick xmlns:r="http://schemas.openxmlformats.org/officeDocument/2006/relationships" r:id="rId1"/>
        </xdr:cNvPr>
        <xdr:cNvSpPr/>
      </xdr:nvSpPr>
      <xdr:spPr>
        <a:xfrm>
          <a:off x="7429500" y="95250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136072</xdr:colOff>
      <xdr:row>0</xdr:row>
      <xdr:rowOff>81643</xdr:rowOff>
    </xdr:from>
    <xdr:to>
      <xdr:col>9</xdr:col>
      <xdr:colOff>1002846</xdr:colOff>
      <xdr:row>0</xdr:row>
      <xdr:rowOff>548368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7539608" y="81643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145676</xdr:colOff>
      <xdr:row>0</xdr:row>
      <xdr:rowOff>168088</xdr:rowOff>
    </xdr:from>
    <xdr:to>
      <xdr:col>6</xdr:col>
      <xdr:colOff>1012450</xdr:colOff>
      <xdr:row>1</xdr:row>
      <xdr:rowOff>433107</xdr:rowOff>
    </xdr:to>
    <xdr:sp macro="" textlink="">
      <xdr:nvSpPr>
        <xdr:cNvPr id="3" name="角丸四角形 2">
          <a:hlinkClick xmlns:r="http://schemas.openxmlformats.org/officeDocument/2006/relationships" r:id="rId1"/>
        </xdr:cNvPr>
        <xdr:cNvSpPr/>
      </xdr:nvSpPr>
      <xdr:spPr>
        <a:xfrm>
          <a:off x="15071911" y="168088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56030</xdr:rowOff>
    </xdr:from>
    <xdr:to>
      <xdr:col>6</xdr:col>
      <xdr:colOff>1057274</xdr:colOff>
      <xdr:row>1</xdr:row>
      <xdr:rowOff>522755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15116735" y="257736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183216</xdr:colOff>
      <xdr:row>1</xdr:row>
      <xdr:rowOff>466725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9087971" y="201706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183215</xdr:colOff>
      <xdr:row>1</xdr:row>
      <xdr:rowOff>466725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8942294" y="201706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1109382</xdr:colOff>
      <xdr:row>0</xdr:row>
      <xdr:rowOff>78441</xdr:rowOff>
    </xdr:from>
    <xdr:to>
      <xdr:col>9</xdr:col>
      <xdr:colOff>743509</xdr:colOff>
      <xdr:row>0</xdr:row>
      <xdr:rowOff>545166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12998823" y="78441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168088</xdr:colOff>
      <xdr:row>1</xdr:row>
      <xdr:rowOff>100853</xdr:rowOff>
    </xdr:from>
    <xdr:to>
      <xdr:col>11</xdr:col>
      <xdr:colOff>351303</xdr:colOff>
      <xdr:row>1</xdr:row>
      <xdr:rowOff>567578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>
        <a:xfrm>
          <a:off x="14141823" y="302559"/>
          <a:ext cx="866774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表紙</a:t>
          </a:r>
          <a:endParaRPr kumimoji="1" lang="en-US" altLang="ja-JP" sz="1000"/>
        </a:p>
        <a:p>
          <a:pPr algn="l"/>
          <a:r>
            <a:rPr kumimoji="1" lang="en-US" altLang="ja-JP" sz="1000"/>
            <a:t>Top Page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="130" zoomScaleNormal="130" zoomScaleSheetLayoutView="115" workbookViewId="0">
      <selection activeCell="C4" sqref="C4:H4"/>
    </sheetView>
  </sheetViews>
  <sheetFormatPr defaultRowHeight="15.75" x14ac:dyDescent="0.15"/>
  <cols>
    <col min="1" max="1" width="1.375" style="5" customWidth="1"/>
    <col min="2" max="2" width="18.25" style="5" customWidth="1"/>
    <col min="3" max="5" width="13.25" style="5" customWidth="1"/>
    <col min="6" max="8" width="10.5" style="5" customWidth="1"/>
    <col min="9" max="9" width="1.625" style="5" customWidth="1"/>
    <col min="10" max="16384" width="9" style="5"/>
  </cols>
  <sheetData>
    <row r="1" spans="1:9" ht="25.5" thickBot="1" x14ac:dyDescent="0.2">
      <c r="A1" s="156" t="s">
        <v>75</v>
      </c>
      <c r="B1" s="156"/>
      <c r="C1" s="156"/>
      <c r="D1" s="156"/>
      <c r="E1" s="156"/>
      <c r="F1" s="156"/>
      <c r="G1" s="156"/>
      <c r="H1" s="156"/>
      <c r="I1" s="156"/>
    </row>
    <row r="2" spans="1:9" ht="24.75" thickBot="1" x14ac:dyDescent="0.2">
      <c r="A2" s="55"/>
      <c r="B2" s="157" t="s">
        <v>76</v>
      </c>
      <c r="C2" s="158"/>
      <c r="D2" s="159"/>
      <c r="E2" s="160"/>
      <c r="F2" s="54" t="s">
        <v>107</v>
      </c>
      <c r="G2" s="159"/>
      <c r="H2" s="160"/>
      <c r="I2" s="6"/>
    </row>
    <row r="3" spans="1:9" ht="16.5" thickBot="1" x14ac:dyDescent="0.2">
      <c r="A3" s="55"/>
      <c r="B3" s="161" t="s">
        <v>79</v>
      </c>
      <c r="C3" s="161"/>
      <c r="D3" s="161"/>
      <c r="E3" s="161"/>
      <c r="F3" s="161"/>
      <c r="G3" s="161"/>
      <c r="H3" s="161"/>
      <c r="I3" s="6"/>
    </row>
    <row r="4" spans="1:9" ht="38.25" customHeight="1" thickBot="1" x14ac:dyDescent="0.2">
      <c r="A4" s="55"/>
      <c r="B4" s="56">
        <v>1</v>
      </c>
      <c r="C4" s="159"/>
      <c r="D4" s="162"/>
      <c r="E4" s="162"/>
      <c r="F4" s="162"/>
      <c r="G4" s="162"/>
      <c r="H4" s="160"/>
      <c r="I4" s="6"/>
    </row>
    <row r="5" spans="1:9" ht="16.5" customHeight="1" thickBot="1" x14ac:dyDescent="0.2">
      <c r="A5" s="6"/>
      <c r="B5" s="163" t="s">
        <v>95</v>
      </c>
      <c r="C5" s="163"/>
      <c r="D5" s="163"/>
      <c r="E5" s="163"/>
      <c r="F5" s="163"/>
      <c r="G5" s="163"/>
      <c r="H5" s="163"/>
      <c r="I5" s="6"/>
    </row>
    <row r="6" spans="1:9" ht="38.25" customHeight="1" thickBot="1" x14ac:dyDescent="0.2">
      <c r="A6" s="55"/>
      <c r="B6" s="164" t="s">
        <v>96</v>
      </c>
      <c r="C6" s="165"/>
      <c r="D6" s="165"/>
      <c r="E6" s="165"/>
      <c r="F6" s="165"/>
      <c r="G6" s="165"/>
      <c r="H6" s="166"/>
      <c r="I6" s="6"/>
    </row>
    <row r="7" spans="1:9" ht="27" customHeight="1" x14ac:dyDescent="0.15">
      <c r="A7" s="55"/>
      <c r="B7" s="57" t="s">
        <v>98</v>
      </c>
      <c r="C7" s="167"/>
      <c r="D7" s="167"/>
      <c r="E7" s="167"/>
      <c r="F7" s="167"/>
      <c r="G7" s="167"/>
      <c r="H7" s="168"/>
      <c r="I7" s="6"/>
    </row>
    <row r="8" spans="1:9" ht="27" customHeight="1" x14ac:dyDescent="0.15">
      <c r="A8" s="55"/>
      <c r="B8" s="58" t="s">
        <v>100</v>
      </c>
      <c r="C8" s="154"/>
      <c r="D8" s="154"/>
      <c r="E8" s="154"/>
      <c r="F8" s="154"/>
      <c r="G8" s="154"/>
      <c r="H8" s="155"/>
      <c r="I8" s="6"/>
    </row>
    <row r="9" spans="1:9" ht="27" customHeight="1" x14ac:dyDescent="0.15">
      <c r="A9" s="55"/>
      <c r="B9" s="58" t="s">
        <v>102</v>
      </c>
      <c r="C9" s="154"/>
      <c r="D9" s="154"/>
      <c r="E9" s="154"/>
      <c r="F9" s="154"/>
      <c r="G9" s="154"/>
      <c r="H9" s="155"/>
      <c r="I9" s="6"/>
    </row>
    <row r="10" spans="1:9" ht="27" customHeight="1" x14ac:dyDescent="0.15">
      <c r="A10" s="55"/>
      <c r="B10" s="58" t="s">
        <v>104</v>
      </c>
      <c r="C10" s="154"/>
      <c r="D10" s="154"/>
      <c r="E10" s="154"/>
      <c r="F10" s="154"/>
      <c r="G10" s="154"/>
      <c r="H10" s="155"/>
      <c r="I10" s="6"/>
    </row>
    <row r="11" spans="1:9" ht="27" customHeight="1" thickBot="1" x14ac:dyDescent="0.2">
      <c r="A11" s="55"/>
      <c r="B11" s="59" t="s">
        <v>106</v>
      </c>
      <c r="C11" s="169"/>
      <c r="D11" s="169"/>
      <c r="E11" s="169"/>
      <c r="F11" s="169"/>
      <c r="G11" s="169"/>
      <c r="H11" s="170"/>
      <c r="I11" s="6"/>
    </row>
    <row r="12" spans="1:9" s="7" customFormat="1" ht="15.75" customHeight="1" thickBot="1" x14ac:dyDescent="0.2">
      <c r="A12" s="55"/>
      <c r="B12" s="188" t="s">
        <v>80</v>
      </c>
      <c r="C12" s="188"/>
      <c r="D12" s="188"/>
      <c r="E12" s="188"/>
      <c r="F12" s="188"/>
      <c r="G12" s="188"/>
      <c r="H12" s="188"/>
      <c r="I12" s="6"/>
    </row>
    <row r="13" spans="1:9" ht="38.25" customHeight="1" thickBot="1" x14ac:dyDescent="0.2">
      <c r="A13" s="55"/>
      <c r="B13" s="171" t="s">
        <v>108</v>
      </c>
      <c r="C13" s="172"/>
      <c r="D13" s="172"/>
      <c r="E13" s="172"/>
      <c r="F13" s="172" t="s">
        <v>77</v>
      </c>
      <c r="G13" s="173"/>
      <c r="H13" s="174"/>
      <c r="I13" s="6"/>
    </row>
    <row r="14" spans="1:9" ht="36" customHeight="1" x14ac:dyDescent="0.15">
      <c r="A14" s="55"/>
      <c r="B14" s="57" t="s">
        <v>98</v>
      </c>
      <c r="C14" s="175"/>
      <c r="D14" s="176"/>
      <c r="E14" s="177"/>
      <c r="F14" s="175"/>
      <c r="G14" s="176"/>
      <c r="H14" s="178"/>
      <c r="I14" s="6"/>
    </row>
    <row r="15" spans="1:9" ht="36" customHeight="1" x14ac:dyDescent="0.15">
      <c r="A15" s="55"/>
      <c r="B15" s="58" t="s">
        <v>100</v>
      </c>
      <c r="C15" s="179"/>
      <c r="D15" s="180"/>
      <c r="E15" s="181"/>
      <c r="F15" s="179"/>
      <c r="G15" s="180"/>
      <c r="H15" s="182"/>
      <c r="I15" s="6"/>
    </row>
    <row r="16" spans="1:9" ht="36" customHeight="1" x14ac:dyDescent="0.15">
      <c r="A16" s="55"/>
      <c r="B16" s="58" t="s">
        <v>102</v>
      </c>
      <c r="C16" s="179"/>
      <c r="D16" s="180"/>
      <c r="E16" s="181"/>
      <c r="F16" s="179"/>
      <c r="G16" s="180"/>
      <c r="H16" s="182"/>
      <c r="I16" s="6"/>
    </row>
    <row r="17" spans="1:9" ht="36" customHeight="1" x14ac:dyDescent="0.15">
      <c r="A17" s="55"/>
      <c r="B17" s="58" t="s">
        <v>104</v>
      </c>
      <c r="C17" s="179"/>
      <c r="D17" s="180"/>
      <c r="E17" s="181"/>
      <c r="F17" s="179"/>
      <c r="G17" s="180"/>
      <c r="H17" s="182"/>
      <c r="I17" s="6"/>
    </row>
    <row r="18" spans="1:9" ht="36" customHeight="1" thickBot="1" x14ac:dyDescent="0.2">
      <c r="A18" s="55"/>
      <c r="B18" s="59" t="s">
        <v>106</v>
      </c>
      <c r="C18" s="183"/>
      <c r="D18" s="184"/>
      <c r="E18" s="185"/>
      <c r="F18" s="183"/>
      <c r="G18" s="184"/>
      <c r="H18" s="186"/>
      <c r="I18" s="6"/>
    </row>
    <row r="19" spans="1:9" ht="20.25" customHeight="1" thickBot="1" x14ac:dyDescent="0.2">
      <c r="A19" s="55"/>
      <c r="B19" s="188" t="s">
        <v>81</v>
      </c>
      <c r="C19" s="188"/>
      <c r="D19" s="188"/>
      <c r="E19" s="188"/>
      <c r="F19" s="188"/>
      <c r="G19" s="188"/>
      <c r="H19" s="188"/>
      <c r="I19" s="6"/>
    </row>
    <row r="20" spans="1:9" ht="38.25" customHeight="1" thickBot="1" x14ac:dyDescent="0.2">
      <c r="A20" s="55"/>
      <c r="B20" s="171" t="s">
        <v>109</v>
      </c>
      <c r="C20" s="172"/>
      <c r="D20" s="172"/>
      <c r="E20" s="172"/>
      <c r="F20" s="172" t="s">
        <v>78</v>
      </c>
      <c r="G20" s="173"/>
      <c r="H20" s="174"/>
      <c r="I20" s="6"/>
    </row>
    <row r="21" spans="1:9" ht="36" customHeight="1" x14ac:dyDescent="0.15">
      <c r="A21" s="55"/>
      <c r="B21" s="57" t="s">
        <v>98</v>
      </c>
      <c r="C21" s="175"/>
      <c r="D21" s="176"/>
      <c r="E21" s="177"/>
      <c r="F21" s="175"/>
      <c r="G21" s="176"/>
      <c r="H21" s="178"/>
      <c r="I21" s="6"/>
    </row>
    <row r="22" spans="1:9" ht="36" customHeight="1" x14ac:dyDescent="0.15">
      <c r="A22" s="55"/>
      <c r="B22" s="58" t="s">
        <v>100</v>
      </c>
      <c r="C22" s="179"/>
      <c r="D22" s="180"/>
      <c r="E22" s="181"/>
      <c r="F22" s="179"/>
      <c r="G22" s="180"/>
      <c r="H22" s="182"/>
      <c r="I22" s="6"/>
    </row>
    <row r="23" spans="1:9" ht="36" customHeight="1" x14ac:dyDescent="0.15">
      <c r="A23" s="55"/>
      <c r="B23" s="58" t="s">
        <v>102</v>
      </c>
      <c r="C23" s="179"/>
      <c r="D23" s="180"/>
      <c r="E23" s="181"/>
      <c r="F23" s="179"/>
      <c r="G23" s="180"/>
      <c r="H23" s="182"/>
      <c r="I23" s="6"/>
    </row>
    <row r="24" spans="1:9" ht="36" customHeight="1" x14ac:dyDescent="0.15">
      <c r="A24" s="55"/>
      <c r="B24" s="58" t="s">
        <v>104</v>
      </c>
      <c r="C24" s="179"/>
      <c r="D24" s="180"/>
      <c r="E24" s="181"/>
      <c r="F24" s="179"/>
      <c r="G24" s="180"/>
      <c r="H24" s="182"/>
      <c r="I24" s="6"/>
    </row>
    <row r="25" spans="1:9" ht="36" customHeight="1" thickBot="1" x14ac:dyDescent="0.2">
      <c r="A25" s="55"/>
      <c r="B25" s="59" t="s">
        <v>106</v>
      </c>
      <c r="C25" s="183"/>
      <c r="D25" s="184"/>
      <c r="E25" s="185"/>
      <c r="F25" s="183"/>
      <c r="G25" s="184"/>
      <c r="H25" s="186"/>
      <c r="I25" s="6"/>
    </row>
    <row r="26" spans="1:9" x14ac:dyDescent="0.15">
      <c r="A26" s="6"/>
      <c r="B26" s="187"/>
      <c r="C26" s="187"/>
      <c r="D26" s="187"/>
      <c r="E26" s="187"/>
      <c r="F26" s="187"/>
      <c r="G26" s="187"/>
      <c r="H26" s="187"/>
      <c r="I26" s="6"/>
    </row>
  </sheetData>
  <sheetProtection sheet="1" objects="1" scenarios="1" selectLockedCells="1"/>
  <mergeCells count="40">
    <mergeCell ref="C25:E25"/>
    <mergeCell ref="F25:H25"/>
    <mergeCell ref="B26:H26"/>
    <mergeCell ref="B12:H12"/>
    <mergeCell ref="B19:H19"/>
    <mergeCell ref="C22:E22"/>
    <mergeCell ref="F22:H22"/>
    <mergeCell ref="C23:E23"/>
    <mergeCell ref="F23:H23"/>
    <mergeCell ref="C24:E24"/>
    <mergeCell ref="F24:H24"/>
    <mergeCell ref="C18:E18"/>
    <mergeCell ref="F18:H18"/>
    <mergeCell ref="B20:E20"/>
    <mergeCell ref="F20:H20"/>
    <mergeCell ref="C21:E21"/>
    <mergeCell ref="F21:H21"/>
    <mergeCell ref="C15:E15"/>
    <mergeCell ref="F15:H15"/>
    <mergeCell ref="C16:E16"/>
    <mergeCell ref="F16:H16"/>
    <mergeCell ref="C17:E17"/>
    <mergeCell ref="F17:H17"/>
    <mergeCell ref="C10:H10"/>
    <mergeCell ref="C11:H11"/>
    <mergeCell ref="B13:E13"/>
    <mergeCell ref="F13:H13"/>
    <mergeCell ref="C14:E14"/>
    <mergeCell ref="F14:H14"/>
    <mergeCell ref="C9:H9"/>
    <mergeCell ref="A1:I1"/>
    <mergeCell ref="B2:C2"/>
    <mergeCell ref="D2:E2"/>
    <mergeCell ref="G2:H2"/>
    <mergeCell ref="B3:H3"/>
    <mergeCell ref="C4:H4"/>
    <mergeCell ref="B5:H5"/>
    <mergeCell ref="B6:H6"/>
    <mergeCell ref="C7:H7"/>
    <mergeCell ref="C8:H8"/>
  </mergeCells>
  <phoneticPr fontId="1"/>
  <dataValidations count="1">
    <dataValidation imeMode="off" allowBlank="1" showInputMessage="1" showErrorMessage="1" sqref="G2:H2"/>
  </dataValidations>
  <pageMargins left="0.9055118110236221" right="0.9055118110236221" top="0.94488188976377963" bottom="0.74803149606299213" header="0.31496062992125984" footer="0.31496062992125984"/>
  <pageSetup paperSize="9" scale="89" fitToHeight="0" orientation="portrait" r:id="rId1"/>
  <headerFooter>
    <oddHeader>&amp;L&amp;"小塚ゴシック Pro R,標準"&amp;10様式13-シート1/Form No.13-Sheet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  <pageSetUpPr fitToPage="1"/>
  </sheetPr>
  <dimension ref="A1:J101"/>
  <sheetViews>
    <sheetView zoomScale="85" zoomScaleNormal="85" workbookViewId="0">
      <pane ySplit="2" topLeftCell="A3" activePane="bottomLeft" state="frozen"/>
      <selection activeCell="I3" sqref="I3:K3"/>
      <selection pane="bottomLeft" activeCell="F12" sqref="F12"/>
    </sheetView>
  </sheetViews>
  <sheetFormatPr defaultRowHeight="15.75" x14ac:dyDescent="0.15"/>
  <cols>
    <col min="1" max="1" width="9.875" style="28" customWidth="1"/>
    <col min="2" max="2" width="32.375" style="28" customWidth="1"/>
    <col min="3" max="3" width="32" style="28" customWidth="1"/>
    <col min="4" max="4" width="26.125" style="28" customWidth="1"/>
    <col min="5" max="5" width="18.125" style="28" customWidth="1"/>
    <col min="6" max="6" width="17.125" style="28" customWidth="1"/>
    <col min="7" max="7" width="11.5" style="28" customWidth="1"/>
    <col min="8" max="8" width="9" style="28"/>
    <col min="9" max="9" width="16.125" style="28" customWidth="1"/>
    <col min="10" max="10" width="11.125" style="28" customWidth="1"/>
    <col min="11" max="16384" width="9" style="28"/>
  </cols>
  <sheetData>
    <row r="1" spans="1:10" x14ac:dyDescent="0.15">
      <c r="A1" s="37"/>
      <c r="B1" s="37" t="s">
        <v>201</v>
      </c>
      <c r="C1" s="37"/>
      <c r="D1" s="37"/>
      <c r="E1" s="37"/>
      <c r="F1" s="37"/>
      <c r="G1" s="37"/>
      <c r="H1" s="37"/>
      <c r="I1" s="37"/>
      <c r="J1" s="37"/>
    </row>
    <row r="2" spans="1:10" s="33" customFormat="1" ht="57" customHeight="1" x14ac:dyDescent="0.15">
      <c r="A2" s="38" t="s">
        <v>216</v>
      </c>
      <c r="B2" s="37" t="s">
        <v>11</v>
      </c>
      <c r="C2" s="38" t="s">
        <v>85</v>
      </c>
      <c r="D2" s="38" t="s">
        <v>12</v>
      </c>
      <c r="E2" s="38" t="s">
        <v>13</v>
      </c>
      <c r="F2" s="38" t="s">
        <v>220</v>
      </c>
      <c r="G2" s="38" t="s">
        <v>217</v>
      </c>
      <c r="H2" s="38" t="s">
        <v>15</v>
      </c>
      <c r="I2" s="38" t="s">
        <v>86</v>
      </c>
      <c r="J2" s="38" t="s">
        <v>207</v>
      </c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32"/>
      <c r="J3" s="35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32"/>
      <c r="J4" s="33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32"/>
      <c r="J5" s="33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32"/>
      <c r="J6" s="33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32"/>
      <c r="J7" s="33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32"/>
      <c r="J8" s="33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32"/>
      <c r="J9" s="33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32"/>
      <c r="J10" s="33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32"/>
      <c r="J11" s="33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32"/>
      <c r="J12" s="33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32"/>
      <c r="J13" s="33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32"/>
      <c r="J14" s="33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32"/>
      <c r="J15" s="33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32"/>
      <c r="J16" s="33"/>
    </row>
    <row r="17" spans="1:10" x14ac:dyDescent="0.15">
      <c r="A17" s="29"/>
      <c r="B17" s="29"/>
      <c r="C17" s="29"/>
      <c r="D17" s="29"/>
      <c r="E17" s="29"/>
      <c r="F17" s="29"/>
      <c r="G17" s="29"/>
      <c r="H17" s="29"/>
      <c r="I17" s="32"/>
      <c r="J17" s="33"/>
    </row>
    <row r="18" spans="1:10" x14ac:dyDescent="0.15">
      <c r="A18" s="29"/>
      <c r="B18" s="29"/>
      <c r="C18" s="29"/>
      <c r="D18" s="29"/>
      <c r="E18" s="29"/>
      <c r="F18" s="29"/>
      <c r="G18" s="29"/>
      <c r="H18" s="29"/>
      <c r="I18" s="32"/>
      <c r="J18" s="33"/>
    </row>
    <row r="19" spans="1:10" x14ac:dyDescent="0.15">
      <c r="A19" s="29"/>
      <c r="B19" s="29"/>
      <c r="C19" s="29"/>
      <c r="D19" s="29"/>
      <c r="E19" s="29"/>
      <c r="F19" s="29"/>
      <c r="G19" s="29"/>
      <c r="H19" s="29"/>
      <c r="I19" s="32"/>
      <c r="J19" s="33"/>
    </row>
    <row r="20" spans="1:10" x14ac:dyDescent="0.15">
      <c r="A20" s="29"/>
      <c r="B20" s="29"/>
      <c r="C20" s="29"/>
      <c r="D20" s="29"/>
      <c r="E20" s="29"/>
      <c r="F20" s="29"/>
      <c r="G20" s="29"/>
      <c r="H20" s="29"/>
      <c r="I20" s="32"/>
      <c r="J20" s="33"/>
    </row>
    <row r="21" spans="1:10" x14ac:dyDescent="0.15">
      <c r="A21" s="29"/>
      <c r="B21" s="29"/>
      <c r="C21" s="29"/>
      <c r="D21" s="29"/>
      <c r="E21" s="29"/>
      <c r="F21" s="29"/>
      <c r="G21" s="29"/>
      <c r="H21" s="29"/>
      <c r="I21" s="32"/>
      <c r="J21" s="33"/>
    </row>
    <row r="22" spans="1:10" x14ac:dyDescent="0.15">
      <c r="A22" s="29"/>
      <c r="B22" s="29"/>
      <c r="C22" s="29"/>
      <c r="D22" s="29"/>
      <c r="E22" s="29"/>
      <c r="F22" s="29"/>
      <c r="G22" s="29"/>
      <c r="H22" s="29"/>
      <c r="I22" s="32"/>
      <c r="J22" s="33"/>
    </row>
    <row r="23" spans="1:10" x14ac:dyDescent="0.15">
      <c r="A23" s="29"/>
      <c r="B23" s="29"/>
      <c r="C23" s="29"/>
      <c r="D23" s="29"/>
      <c r="E23" s="29"/>
      <c r="F23" s="29"/>
      <c r="G23" s="29"/>
      <c r="H23" s="29"/>
      <c r="I23" s="32"/>
      <c r="J23" s="33"/>
    </row>
    <row r="24" spans="1:10" x14ac:dyDescent="0.15">
      <c r="A24" s="29"/>
      <c r="B24" s="29"/>
      <c r="C24" s="29"/>
      <c r="D24" s="29"/>
      <c r="E24" s="29"/>
      <c r="F24" s="29"/>
      <c r="G24" s="29"/>
      <c r="H24" s="29"/>
      <c r="I24" s="32"/>
      <c r="J24" s="33"/>
    </row>
    <row r="25" spans="1:10" x14ac:dyDescent="0.15">
      <c r="A25" s="29"/>
      <c r="B25" s="29"/>
      <c r="C25" s="29"/>
      <c r="D25" s="29"/>
      <c r="E25" s="29"/>
      <c r="F25" s="29"/>
      <c r="G25" s="29"/>
      <c r="H25" s="29"/>
      <c r="I25" s="32"/>
      <c r="J25" s="33"/>
    </row>
    <row r="26" spans="1:10" x14ac:dyDescent="0.15">
      <c r="A26" s="29"/>
      <c r="B26" s="29"/>
      <c r="C26" s="29"/>
      <c r="D26" s="29"/>
      <c r="E26" s="29"/>
      <c r="F26" s="29"/>
      <c r="G26" s="29"/>
      <c r="H26" s="29"/>
      <c r="I26" s="32"/>
      <c r="J26" s="33"/>
    </row>
    <row r="27" spans="1:10" x14ac:dyDescent="0.15">
      <c r="A27" s="29"/>
      <c r="B27" s="29"/>
      <c r="C27" s="29"/>
      <c r="D27" s="29"/>
      <c r="E27" s="29"/>
      <c r="F27" s="29"/>
      <c r="G27" s="29"/>
      <c r="H27" s="29"/>
      <c r="I27" s="32"/>
      <c r="J27" s="33"/>
    </row>
    <row r="28" spans="1:10" x14ac:dyDescent="0.15">
      <c r="A28" s="29"/>
      <c r="B28" s="29"/>
      <c r="C28" s="29"/>
      <c r="D28" s="29"/>
      <c r="E28" s="29"/>
      <c r="F28" s="29"/>
      <c r="G28" s="29"/>
      <c r="H28" s="29"/>
      <c r="I28" s="32"/>
      <c r="J28" s="33"/>
    </row>
    <row r="29" spans="1:10" x14ac:dyDescent="0.15">
      <c r="A29" s="29"/>
      <c r="B29" s="29"/>
      <c r="C29" s="29"/>
      <c r="D29" s="29"/>
      <c r="E29" s="29"/>
      <c r="F29" s="29"/>
      <c r="G29" s="29"/>
      <c r="H29" s="29"/>
      <c r="I29" s="32"/>
      <c r="J29" s="33"/>
    </row>
    <row r="30" spans="1:10" x14ac:dyDescent="0.15">
      <c r="A30" s="29"/>
      <c r="B30" s="29"/>
      <c r="C30" s="29"/>
      <c r="D30" s="29"/>
      <c r="E30" s="29"/>
      <c r="F30" s="29"/>
      <c r="G30" s="29"/>
      <c r="H30" s="29"/>
      <c r="I30" s="32"/>
      <c r="J30" s="33"/>
    </row>
    <row r="31" spans="1:10" x14ac:dyDescent="0.15">
      <c r="A31" s="29"/>
      <c r="B31" s="29"/>
      <c r="C31" s="29"/>
      <c r="D31" s="29"/>
      <c r="E31" s="29"/>
      <c r="F31" s="29"/>
      <c r="G31" s="29"/>
      <c r="H31" s="29"/>
      <c r="I31" s="32"/>
      <c r="J31" s="33"/>
    </row>
    <row r="32" spans="1:10" x14ac:dyDescent="0.15">
      <c r="A32" s="29"/>
      <c r="B32" s="29"/>
      <c r="C32" s="29"/>
      <c r="D32" s="29"/>
      <c r="E32" s="29"/>
      <c r="F32" s="29"/>
      <c r="G32" s="29"/>
      <c r="H32" s="29"/>
      <c r="I32" s="32"/>
      <c r="J32" s="33"/>
    </row>
    <row r="33" spans="1:10" x14ac:dyDescent="0.15">
      <c r="A33" s="29"/>
      <c r="B33" s="29"/>
      <c r="C33" s="29"/>
      <c r="D33" s="29"/>
      <c r="E33" s="29"/>
      <c r="F33" s="29"/>
      <c r="G33" s="29"/>
      <c r="H33" s="29"/>
      <c r="I33" s="32"/>
      <c r="J33" s="33"/>
    </row>
    <row r="34" spans="1:10" x14ac:dyDescent="0.15">
      <c r="A34" s="29"/>
      <c r="B34" s="29"/>
      <c r="C34" s="29"/>
      <c r="D34" s="29"/>
      <c r="E34" s="29"/>
      <c r="F34" s="29"/>
      <c r="G34" s="29"/>
      <c r="H34" s="29"/>
      <c r="I34" s="32"/>
      <c r="J34" s="33"/>
    </row>
    <row r="35" spans="1:10" x14ac:dyDescent="0.15">
      <c r="A35" s="29"/>
      <c r="B35" s="29"/>
      <c r="C35" s="29"/>
      <c r="D35" s="29"/>
      <c r="E35" s="29"/>
      <c r="F35" s="29"/>
      <c r="G35" s="29"/>
      <c r="H35" s="29"/>
      <c r="I35" s="32"/>
      <c r="J35" s="33"/>
    </row>
    <row r="36" spans="1:10" x14ac:dyDescent="0.15">
      <c r="A36" s="29"/>
      <c r="B36" s="29"/>
      <c r="C36" s="29"/>
      <c r="D36" s="29"/>
      <c r="E36" s="29"/>
      <c r="F36" s="29"/>
      <c r="G36" s="29"/>
      <c r="H36" s="29"/>
      <c r="I36" s="32"/>
      <c r="J36" s="33"/>
    </row>
    <row r="37" spans="1:10" x14ac:dyDescent="0.15">
      <c r="A37" s="29"/>
      <c r="B37" s="29"/>
      <c r="C37" s="29"/>
      <c r="D37" s="29"/>
      <c r="E37" s="29"/>
      <c r="F37" s="29"/>
      <c r="G37" s="29"/>
      <c r="H37" s="29"/>
      <c r="I37" s="32"/>
      <c r="J37" s="33"/>
    </row>
    <row r="38" spans="1:10" x14ac:dyDescent="0.15">
      <c r="A38" s="29"/>
      <c r="B38" s="29"/>
      <c r="C38" s="29"/>
      <c r="D38" s="29"/>
      <c r="E38" s="29"/>
      <c r="F38" s="29"/>
      <c r="G38" s="29"/>
      <c r="H38" s="29"/>
      <c r="I38" s="32"/>
      <c r="J38" s="33"/>
    </row>
    <row r="39" spans="1:10" x14ac:dyDescent="0.15">
      <c r="A39" s="29"/>
      <c r="B39" s="29"/>
      <c r="C39" s="29"/>
      <c r="D39" s="29"/>
      <c r="E39" s="29"/>
      <c r="F39" s="29"/>
      <c r="G39" s="29"/>
      <c r="H39" s="29"/>
      <c r="I39" s="32"/>
      <c r="J39" s="33"/>
    </row>
    <row r="40" spans="1:10" x14ac:dyDescent="0.15">
      <c r="A40" s="29"/>
      <c r="B40" s="29"/>
      <c r="C40" s="29"/>
      <c r="D40" s="29"/>
      <c r="E40" s="29"/>
      <c r="F40" s="29"/>
      <c r="G40" s="29"/>
      <c r="H40" s="29"/>
      <c r="I40" s="32"/>
      <c r="J40" s="33"/>
    </row>
    <row r="41" spans="1:10" x14ac:dyDescent="0.15">
      <c r="A41" s="29"/>
      <c r="B41" s="29"/>
      <c r="C41" s="29"/>
      <c r="D41" s="29"/>
      <c r="E41" s="29"/>
      <c r="F41" s="29"/>
      <c r="G41" s="29"/>
      <c r="H41" s="29"/>
      <c r="I41" s="32"/>
      <c r="J41" s="33"/>
    </row>
    <row r="42" spans="1:10" x14ac:dyDescent="0.15">
      <c r="A42" s="29"/>
      <c r="B42" s="29"/>
      <c r="C42" s="29"/>
      <c r="D42" s="29"/>
      <c r="E42" s="29"/>
      <c r="F42" s="29"/>
      <c r="G42" s="29"/>
      <c r="H42" s="29"/>
      <c r="I42" s="32"/>
      <c r="J42" s="33"/>
    </row>
    <row r="43" spans="1:10" x14ac:dyDescent="0.15">
      <c r="A43" s="29"/>
      <c r="B43" s="29"/>
      <c r="C43" s="29"/>
      <c r="D43" s="29"/>
      <c r="E43" s="29"/>
      <c r="F43" s="29"/>
      <c r="G43" s="29"/>
      <c r="H43" s="29"/>
      <c r="I43" s="32"/>
      <c r="J43" s="33"/>
    </row>
    <row r="44" spans="1:10" x14ac:dyDescent="0.15">
      <c r="A44" s="29"/>
      <c r="B44" s="29"/>
      <c r="C44" s="29"/>
      <c r="D44" s="29"/>
      <c r="E44" s="29"/>
      <c r="F44" s="29"/>
      <c r="G44" s="29"/>
      <c r="H44" s="29"/>
      <c r="I44" s="32"/>
      <c r="J44" s="33"/>
    </row>
    <row r="45" spans="1:10" x14ac:dyDescent="0.15">
      <c r="A45" s="29"/>
      <c r="B45" s="29"/>
      <c r="C45" s="29"/>
      <c r="D45" s="29"/>
      <c r="E45" s="29"/>
      <c r="F45" s="29"/>
      <c r="G45" s="29"/>
      <c r="H45" s="29"/>
      <c r="I45" s="32"/>
      <c r="J45" s="33"/>
    </row>
    <row r="46" spans="1:10" x14ac:dyDescent="0.15">
      <c r="A46" s="29"/>
      <c r="B46" s="29"/>
      <c r="C46" s="29"/>
      <c r="D46" s="29"/>
      <c r="E46" s="29"/>
      <c r="F46" s="29"/>
      <c r="G46" s="29"/>
      <c r="H46" s="29"/>
      <c r="I46" s="32"/>
      <c r="J46" s="33"/>
    </row>
    <row r="47" spans="1:10" x14ac:dyDescent="0.15">
      <c r="A47" s="29"/>
      <c r="B47" s="29"/>
      <c r="C47" s="29"/>
      <c r="D47" s="29"/>
      <c r="E47" s="29"/>
      <c r="F47" s="29"/>
      <c r="G47" s="29"/>
      <c r="H47" s="29"/>
      <c r="I47" s="32"/>
      <c r="J47" s="33"/>
    </row>
    <row r="48" spans="1:10" x14ac:dyDescent="0.15">
      <c r="A48" s="29"/>
      <c r="B48" s="29"/>
      <c r="C48" s="29"/>
      <c r="D48" s="29"/>
      <c r="E48" s="29"/>
      <c r="F48" s="29"/>
      <c r="G48" s="29"/>
      <c r="H48" s="29"/>
      <c r="I48" s="32"/>
      <c r="J48" s="33"/>
    </row>
    <row r="49" spans="1:10" x14ac:dyDescent="0.15">
      <c r="A49" s="29"/>
      <c r="B49" s="29"/>
      <c r="C49" s="29"/>
      <c r="D49" s="29"/>
      <c r="E49" s="29"/>
      <c r="F49" s="29"/>
      <c r="G49" s="29"/>
      <c r="H49" s="29"/>
      <c r="I49" s="32"/>
      <c r="J49" s="33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32"/>
      <c r="J50" s="33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32"/>
      <c r="J51" s="33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32"/>
      <c r="J52" s="33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32"/>
      <c r="J53" s="33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32"/>
      <c r="J54" s="33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32"/>
      <c r="J55" s="33"/>
    </row>
    <row r="56" spans="1:10" x14ac:dyDescent="0.15">
      <c r="A56" s="29"/>
      <c r="B56" s="29"/>
      <c r="C56" s="29"/>
      <c r="D56" s="29"/>
      <c r="E56" s="29"/>
      <c r="F56" s="29"/>
      <c r="G56" s="29"/>
      <c r="H56" s="29"/>
      <c r="I56" s="32"/>
      <c r="J56" s="33"/>
    </row>
    <row r="57" spans="1:10" x14ac:dyDescent="0.15">
      <c r="A57" s="29"/>
      <c r="B57" s="29"/>
      <c r="C57" s="29"/>
      <c r="D57" s="29"/>
      <c r="E57" s="29"/>
      <c r="F57" s="29"/>
      <c r="G57" s="29"/>
      <c r="H57" s="29"/>
      <c r="I57" s="32"/>
      <c r="J57" s="33"/>
    </row>
    <row r="58" spans="1:10" x14ac:dyDescent="0.15">
      <c r="A58" s="29"/>
      <c r="B58" s="29"/>
      <c r="C58" s="29"/>
      <c r="D58" s="29"/>
      <c r="E58" s="29"/>
      <c r="F58" s="29"/>
      <c r="G58" s="29"/>
      <c r="H58" s="29"/>
      <c r="I58" s="32"/>
      <c r="J58" s="33"/>
    </row>
    <row r="59" spans="1:10" x14ac:dyDescent="0.15">
      <c r="A59" s="29"/>
      <c r="B59" s="29"/>
      <c r="C59" s="29"/>
      <c r="D59" s="29"/>
      <c r="E59" s="29"/>
      <c r="F59" s="29"/>
      <c r="G59" s="29"/>
      <c r="H59" s="29"/>
      <c r="I59" s="32"/>
      <c r="J59" s="33"/>
    </row>
    <row r="60" spans="1:10" x14ac:dyDescent="0.15">
      <c r="A60" s="29"/>
      <c r="B60" s="29"/>
      <c r="C60" s="29"/>
      <c r="D60" s="29"/>
      <c r="E60" s="29"/>
      <c r="F60" s="29"/>
      <c r="G60" s="29"/>
      <c r="H60" s="29"/>
      <c r="I60" s="32"/>
      <c r="J60" s="33"/>
    </row>
    <row r="61" spans="1:10" x14ac:dyDescent="0.15">
      <c r="A61" s="29"/>
      <c r="B61" s="29"/>
      <c r="C61" s="29"/>
      <c r="D61" s="29"/>
      <c r="E61" s="29"/>
      <c r="F61" s="29"/>
      <c r="G61" s="29"/>
      <c r="H61" s="29"/>
      <c r="I61" s="32"/>
      <c r="J61" s="33"/>
    </row>
    <row r="62" spans="1:10" x14ac:dyDescent="0.15">
      <c r="A62" s="29"/>
      <c r="B62" s="29"/>
      <c r="C62" s="29"/>
      <c r="D62" s="29"/>
      <c r="E62" s="29"/>
      <c r="F62" s="29"/>
      <c r="G62" s="29"/>
      <c r="H62" s="29"/>
      <c r="I62" s="32"/>
      <c r="J62" s="33"/>
    </row>
    <row r="63" spans="1:10" x14ac:dyDescent="0.15">
      <c r="A63" s="29"/>
      <c r="B63" s="29"/>
      <c r="C63" s="29"/>
      <c r="D63" s="29"/>
      <c r="E63" s="29"/>
      <c r="F63" s="29"/>
      <c r="G63" s="29"/>
      <c r="H63" s="29"/>
      <c r="I63" s="32"/>
      <c r="J63" s="33"/>
    </row>
    <row r="64" spans="1:10" x14ac:dyDescent="0.15">
      <c r="A64" s="29"/>
      <c r="B64" s="29"/>
      <c r="C64" s="29"/>
      <c r="D64" s="29"/>
      <c r="E64" s="29"/>
      <c r="F64" s="29"/>
      <c r="G64" s="29"/>
      <c r="H64" s="29"/>
      <c r="I64" s="32"/>
      <c r="J64" s="33"/>
    </row>
    <row r="65" spans="1:10" x14ac:dyDescent="0.15">
      <c r="A65" s="29"/>
      <c r="B65" s="29"/>
      <c r="C65" s="29"/>
      <c r="D65" s="29"/>
      <c r="E65" s="29"/>
      <c r="F65" s="29"/>
      <c r="G65" s="29"/>
      <c r="H65" s="29"/>
      <c r="I65" s="32"/>
      <c r="J65" s="33"/>
    </row>
    <row r="66" spans="1:10" x14ac:dyDescent="0.15">
      <c r="A66" s="29"/>
      <c r="B66" s="29"/>
      <c r="C66" s="29"/>
      <c r="D66" s="29"/>
      <c r="E66" s="29"/>
      <c r="F66" s="29"/>
      <c r="G66" s="29"/>
      <c r="H66" s="29"/>
      <c r="I66" s="32"/>
      <c r="J66" s="33"/>
    </row>
    <row r="67" spans="1:10" x14ac:dyDescent="0.15">
      <c r="A67" s="29"/>
      <c r="B67" s="29"/>
      <c r="C67" s="29"/>
      <c r="D67" s="29"/>
      <c r="E67" s="29"/>
      <c r="F67" s="29"/>
      <c r="G67" s="29"/>
      <c r="H67" s="29"/>
      <c r="I67" s="32"/>
      <c r="J67" s="33"/>
    </row>
    <row r="68" spans="1:10" x14ac:dyDescent="0.15">
      <c r="A68" s="29"/>
      <c r="B68" s="29"/>
      <c r="C68" s="29"/>
      <c r="D68" s="29"/>
      <c r="E68" s="29"/>
      <c r="F68" s="29"/>
      <c r="G68" s="29"/>
      <c r="H68" s="29"/>
      <c r="I68" s="32"/>
      <c r="J68" s="33"/>
    </row>
    <row r="69" spans="1:10" x14ac:dyDescent="0.15">
      <c r="A69" s="29"/>
      <c r="B69" s="29"/>
      <c r="C69" s="29"/>
      <c r="D69" s="29"/>
      <c r="E69" s="29"/>
      <c r="F69" s="29"/>
      <c r="G69" s="29"/>
      <c r="H69" s="29"/>
      <c r="I69" s="32"/>
      <c r="J69" s="33"/>
    </row>
    <row r="70" spans="1:10" x14ac:dyDescent="0.15">
      <c r="A70" s="29"/>
      <c r="B70" s="29"/>
      <c r="C70" s="29"/>
      <c r="D70" s="29"/>
      <c r="E70" s="29"/>
      <c r="F70" s="29"/>
      <c r="G70" s="29"/>
      <c r="H70" s="29"/>
      <c r="I70" s="32"/>
      <c r="J70" s="33"/>
    </row>
    <row r="71" spans="1:10" x14ac:dyDescent="0.15">
      <c r="A71" s="29"/>
      <c r="B71" s="29"/>
      <c r="C71" s="29"/>
      <c r="D71" s="29"/>
      <c r="E71" s="29"/>
      <c r="F71" s="29"/>
      <c r="G71" s="29"/>
      <c r="H71" s="29"/>
      <c r="I71" s="32"/>
      <c r="J71" s="33"/>
    </row>
    <row r="72" spans="1:10" x14ac:dyDescent="0.15">
      <c r="A72" s="29"/>
      <c r="B72" s="29"/>
      <c r="C72" s="29"/>
      <c r="D72" s="29"/>
      <c r="E72" s="29"/>
      <c r="F72" s="29"/>
      <c r="G72" s="29"/>
      <c r="H72" s="29"/>
      <c r="I72" s="32"/>
      <c r="J72" s="33"/>
    </row>
    <row r="73" spans="1:10" x14ac:dyDescent="0.15">
      <c r="A73" s="29"/>
      <c r="B73" s="29"/>
      <c r="C73" s="29"/>
      <c r="D73" s="29"/>
      <c r="E73" s="29"/>
      <c r="F73" s="29"/>
      <c r="G73" s="29"/>
      <c r="H73" s="29"/>
      <c r="I73" s="32"/>
      <c r="J73" s="33"/>
    </row>
    <row r="74" spans="1:10" x14ac:dyDescent="0.15">
      <c r="A74" s="29"/>
      <c r="B74" s="29"/>
      <c r="C74" s="29"/>
      <c r="D74" s="29"/>
      <c r="E74" s="29"/>
      <c r="F74" s="29"/>
      <c r="G74" s="29"/>
      <c r="H74" s="29"/>
      <c r="I74" s="32"/>
      <c r="J74" s="33"/>
    </row>
    <row r="75" spans="1:10" x14ac:dyDescent="0.15">
      <c r="A75" s="29"/>
      <c r="B75" s="29"/>
      <c r="C75" s="29"/>
      <c r="D75" s="29"/>
      <c r="E75" s="29"/>
      <c r="F75" s="29"/>
      <c r="G75" s="29"/>
      <c r="H75" s="29"/>
      <c r="I75" s="32"/>
      <c r="J75" s="33"/>
    </row>
    <row r="76" spans="1:10" x14ac:dyDescent="0.15">
      <c r="A76" s="29"/>
      <c r="B76" s="29"/>
      <c r="C76" s="29"/>
      <c r="D76" s="29"/>
      <c r="E76" s="29"/>
      <c r="F76" s="29"/>
      <c r="G76" s="29"/>
      <c r="H76" s="29"/>
      <c r="I76" s="32"/>
      <c r="J76" s="33"/>
    </row>
    <row r="77" spans="1:10" x14ac:dyDescent="0.15">
      <c r="A77" s="29"/>
      <c r="B77" s="29"/>
      <c r="C77" s="29"/>
      <c r="D77" s="29"/>
      <c r="E77" s="29"/>
      <c r="F77" s="29"/>
      <c r="G77" s="29"/>
      <c r="H77" s="29"/>
      <c r="I77" s="32"/>
      <c r="J77" s="33"/>
    </row>
    <row r="78" spans="1:10" x14ac:dyDescent="0.15">
      <c r="A78" s="29"/>
      <c r="B78" s="29"/>
      <c r="C78" s="29"/>
      <c r="D78" s="29"/>
      <c r="E78" s="29"/>
      <c r="F78" s="29"/>
      <c r="G78" s="29"/>
      <c r="H78" s="29"/>
      <c r="I78" s="32"/>
      <c r="J78" s="33"/>
    </row>
    <row r="79" spans="1:10" x14ac:dyDescent="0.15">
      <c r="A79" s="29"/>
      <c r="B79" s="29"/>
      <c r="C79" s="29"/>
      <c r="D79" s="29"/>
      <c r="E79" s="29"/>
      <c r="F79" s="29"/>
      <c r="G79" s="29"/>
      <c r="H79" s="29"/>
      <c r="I79" s="32"/>
      <c r="J79" s="33"/>
    </row>
    <row r="80" spans="1:10" x14ac:dyDescent="0.15">
      <c r="A80" s="29"/>
      <c r="B80" s="29"/>
      <c r="C80" s="29"/>
      <c r="D80" s="29"/>
      <c r="E80" s="29"/>
      <c r="F80" s="29"/>
      <c r="G80" s="29"/>
      <c r="H80" s="29"/>
      <c r="I80" s="32"/>
      <c r="J80" s="33"/>
    </row>
    <row r="81" spans="1:10" x14ac:dyDescent="0.15">
      <c r="A81" s="29"/>
      <c r="B81" s="29"/>
      <c r="C81" s="29"/>
      <c r="D81" s="29"/>
      <c r="E81" s="29"/>
      <c r="F81" s="29"/>
      <c r="G81" s="29"/>
      <c r="H81" s="29"/>
      <c r="I81" s="32"/>
      <c r="J81" s="33"/>
    </row>
    <row r="82" spans="1:10" x14ac:dyDescent="0.15">
      <c r="A82" s="29"/>
      <c r="B82" s="29"/>
      <c r="C82" s="29"/>
      <c r="D82" s="29"/>
      <c r="E82" s="29"/>
      <c r="F82" s="29"/>
      <c r="G82" s="29"/>
      <c r="H82" s="29"/>
      <c r="I82" s="32"/>
      <c r="J82" s="33"/>
    </row>
    <row r="83" spans="1:10" x14ac:dyDescent="0.15">
      <c r="A83" s="29"/>
      <c r="B83" s="29"/>
      <c r="C83" s="29"/>
      <c r="D83" s="29"/>
      <c r="E83" s="29"/>
      <c r="F83" s="29"/>
      <c r="G83" s="29"/>
      <c r="H83" s="29"/>
      <c r="I83" s="32"/>
      <c r="J83" s="33"/>
    </row>
    <row r="84" spans="1:10" x14ac:dyDescent="0.15">
      <c r="A84" s="29"/>
      <c r="B84" s="29"/>
      <c r="C84" s="29"/>
      <c r="D84" s="29"/>
      <c r="E84" s="29"/>
      <c r="F84" s="29"/>
      <c r="G84" s="29"/>
      <c r="H84" s="29"/>
      <c r="I84" s="32"/>
      <c r="J84" s="33"/>
    </row>
    <row r="85" spans="1:10" x14ac:dyDescent="0.15">
      <c r="A85" s="29"/>
      <c r="B85" s="29"/>
      <c r="C85" s="29"/>
      <c r="D85" s="29"/>
      <c r="E85" s="29"/>
      <c r="F85" s="29"/>
      <c r="G85" s="29"/>
      <c r="H85" s="29"/>
      <c r="I85" s="32"/>
      <c r="J85" s="33"/>
    </row>
    <row r="86" spans="1:10" x14ac:dyDescent="0.15">
      <c r="A86" s="29"/>
      <c r="B86" s="29"/>
      <c r="C86" s="29"/>
      <c r="D86" s="29"/>
      <c r="E86" s="29"/>
      <c r="F86" s="29"/>
      <c r="G86" s="29"/>
      <c r="H86" s="29"/>
      <c r="I86" s="32"/>
      <c r="J86" s="33"/>
    </row>
    <row r="87" spans="1:10" x14ac:dyDescent="0.15">
      <c r="A87" s="29"/>
      <c r="B87" s="29"/>
      <c r="C87" s="29"/>
      <c r="D87" s="29"/>
      <c r="E87" s="29"/>
      <c r="F87" s="29"/>
      <c r="G87" s="29"/>
      <c r="H87" s="29"/>
      <c r="I87" s="32"/>
      <c r="J87" s="33"/>
    </row>
    <row r="88" spans="1:10" x14ac:dyDescent="0.15">
      <c r="A88" s="29"/>
      <c r="B88" s="29"/>
      <c r="C88" s="29"/>
      <c r="D88" s="29"/>
      <c r="E88" s="29"/>
      <c r="F88" s="29"/>
      <c r="G88" s="29"/>
      <c r="H88" s="29"/>
      <c r="I88" s="32"/>
      <c r="J88" s="33"/>
    </row>
    <row r="89" spans="1:10" x14ac:dyDescent="0.15">
      <c r="A89" s="29"/>
      <c r="B89" s="29"/>
      <c r="C89" s="29"/>
      <c r="D89" s="29"/>
      <c r="E89" s="29"/>
      <c r="F89" s="29"/>
      <c r="G89" s="29"/>
      <c r="H89" s="29"/>
      <c r="I89" s="32"/>
      <c r="J89" s="33"/>
    </row>
    <row r="90" spans="1:10" x14ac:dyDescent="0.15">
      <c r="A90" s="29"/>
      <c r="B90" s="29"/>
      <c r="C90" s="29"/>
      <c r="D90" s="29"/>
      <c r="E90" s="29"/>
      <c r="F90" s="29"/>
      <c r="G90" s="29"/>
      <c r="H90" s="29"/>
      <c r="I90" s="32"/>
      <c r="J90" s="33"/>
    </row>
    <row r="91" spans="1:10" x14ac:dyDescent="0.15">
      <c r="A91" s="29"/>
      <c r="B91" s="29"/>
      <c r="C91" s="29"/>
      <c r="D91" s="29"/>
      <c r="E91" s="29"/>
      <c r="F91" s="29"/>
      <c r="G91" s="29"/>
      <c r="H91" s="29"/>
      <c r="I91" s="32"/>
      <c r="J91" s="33"/>
    </row>
    <row r="92" spans="1:10" x14ac:dyDescent="0.15">
      <c r="A92" s="29"/>
      <c r="B92" s="29"/>
      <c r="C92" s="29"/>
      <c r="D92" s="29"/>
      <c r="E92" s="29"/>
      <c r="F92" s="29"/>
      <c r="G92" s="29"/>
      <c r="H92" s="29"/>
      <c r="I92" s="32"/>
      <c r="J92" s="33"/>
    </row>
    <row r="93" spans="1:10" x14ac:dyDescent="0.15">
      <c r="A93" s="29"/>
      <c r="B93" s="29"/>
      <c r="C93" s="29"/>
      <c r="D93" s="29"/>
      <c r="E93" s="29"/>
      <c r="F93" s="29"/>
      <c r="G93" s="29"/>
      <c r="H93" s="29"/>
      <c r="I93" s="32"/>
      <c r="J93" s="33"/>
    </row>
    <row r="94" spans="1:10" x14ac:dyDescent="0.15">
      <c r="A94" s="29"/>
      <c r="B94" s="29"/>
      <c r="C94" s="29"/>
      <c r="D94" s="29"/>
      <c r="E94" s="29"/>
      <c r="F94" s="29"/>
      <c r="G94" s="29"/>
      <c r="H94" s="29"/>
      <c r="I94" s="32"/>
      <c r="J94" s="33"/>
    </row>
    <row r="95" spans="1:10" x14ac:dyDescent="0.15">
      <c r="A95" s="29"/>
      <c r="B95" s="29"/>
      <c r="C95" s="29"/>
      <c r="D95" s="29"/>
      <c r="E95" s="29"/>
      <c r="F95" s="29"/>
      <c r="G95" s="29"/>
      <c r="H95" s="29"/>
      <c r="I95" s="32"/>
      <c r="J95" s="33"/>
    </row>
    <row r="96" spans="1:10" x14ac:dyDescent="0.15">
      <c r="A96" s="29"/>
      <c r="B96" s="29"/>
      <c r="C96" s="29"/>
      <c r="D96" s="29"/>
      <c r="E96" s="29"/>
      <c r="F96" s="29"/>
      <c r="G96" s="29"/>
      <c r="H96" s="29"/>
      <c r="I96" s="32"/>
      <c r="J96" s="33"/>
    </row>
    <row r="97" spans="1:10" x14ac:dyDescent="0.15">
      <c r="A97" s="29"/>
      <c r="B97" s="29"/>
      <c r="C97" s="29"/>
      <c r="D97" s="29"/>
      <c r="E97" s="29"/>
      <c r="F97" s="29"/>
      <c r="G97" s="29"/>
      <c r="H97" s="29"/>
      <c r="I97" s="32"/>
      <c r="J97" s="33"/>
    </row>
    <row r="98" spans="1:10" x14ac:dyDescent="0.15">
      <c r="A98" s="29"/>
      <c r="B98" s="29"/>
      <c r="C98" s="29"/>
      <c r="D98" s="29"/>
      <c r="E98" s="29"/>
      <c r="F98" s="29"/>
      <c r="G98" s="29"/>
      <c r="H98" s="29"/>
      <c r="I98" s="32"/>
      <c r="J98" s="33"/>
    </row>
    <row r="99" spans="1:10" x14ac:dyDescent="0.15">
      <c r="A99" s="29"/>
      <c r="B99" s="29"/>
      <c r="C99" s="29"/>
      <c r="D99" s="29"/>
      <c r="E99" s="29"/>
      <c r="F99" s="29"/>
      <c r="G99" s="29"/>
      <c r="H99" s="29"/>
      <c r="I99" s="32"/>
      <c r="J99" s="33"/>
    </row>
    <row r="100" spans="1:10" x14ac:dyDescent="0.15">
      <c r="A100" s="29"/>
      <c r="B100" s="29"/>
      <c r="C100" s="29"/>
      <c r="D100" s="29"/>
      <c r="E100" s="29"/>
      <c r="F100" s="29"/>
      <c r="G100" s="29"/>
      <c r="H100" s="29"/>
      <c r="I100" s="32"/>
      <c r="J100" s="33"/>
    </row>
    <row r="101" spans="1:10" x14ac:dyDescent="0.15">
      <c r="A101" s="29"/>
    </row>
  </sheetData>
  <sheetProtection sheet="1" objects="1" scenarios="1" selectLockedCells="1"/>
  <phoneticPr fontId="1"/>
  <dataValidations count="4">
    <dataValidation type="list" allowBlank="1" showInputMessage="1" showErrorMessage="1" sqref="J3:J100">
      <formula1>"有/Yes,無/No,"</formula1>
    </dataValidation>
    <dataValidation type="list" allowBlank="1" showInputMessage="1" showErrorMessage="1" sqref="I3:I100">
      <formula1>"口頭/Oral,ﾎﾟｽﾀｰ/Poster,"</formula1>
    </dataValidation>
    <dataValidation imeMode="disabled" allowBlank="1" showInputMessage="1" showErrorMessage="1" sqref="F1:H1048576 A1 A101:A1048576"/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4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39997558519241921"/>
    <pageSetUpPr fitToPage="1"/>
  </sheetPr>
  <dimension ref="A1:J101"/>
  <sheetViews>
    <sheetView workbookViewId="0">
      <pane ySplit="2" topLeftCell="A3" activePane="bottomLeft" state="frozen"/>
      <selection activeCell="I3" sqref="I3:K3"/>
      <selection pane="bottomLeft" activeCell="E17" sqref="E17"/>
    </sheetView>
  </sheetViews>
  <sheetFormatPr defaultRowHeight="15.75" x14ac:dyDescent="0.15"/>
  <cols>
    <col min="1" max="1" width="9.875" style="28" customWidth="1"/>
    <col min="2" max="2" width="32.375" style="28" customWidth="1"/>
    <col min="3" max="3" width="32" style="28" customWidth="1"/>
    <col min="4" max="4" width="26.125" style="28" customWidth="1"/>
    <col min="5" max="5" width="18.125" style="28" customWidth="1"/>
    <col min="6" max="6" width="17.125" style="28" customWidth="1"/>
    <col min="7" max="7" width="11.5" style="28" customWidth="1"/>
    <col min="8" max="8" width="9" style="28"/>
    <col min="9" max="9" width="16.125" style="28" customWidth="1"/>
    <col min="10" max="10" width="11.125" style="28" customWidth="1"/>
    <col min="11" max="16384" width="9" style="28"/>
  </cols>
  <sheetData>
    <row r="1" spans="1:10" x14ac:dyDescent="0.15">
      <c r="A1" s="37"/>
      <c r="B1" s="37" t="s">
        <v>32</v>
      </c>
      <c r="C1" s="37" t="s">
        <v>221</v>
      </c>
      <c r="D1" s="37"/>
      <c r="E1" s="37"/>
      <c r="F1" s="37"/>
      <c r="G1" s="37"/>
      <c r="H1" s="37"/>
      <c r="I1" s="37"/>
      <c r="J1" s="37"/>
    </row>
    <row r="2" spans="1:10" s="33" customFormat="1" ht="46.5" customHeight="1" x14ac:dyDescent="0.15">
      <c r="A2" s="38" t="s">
        <v>216</v>
      </c>
      <c r="B2" s="37" t="s">
        <v>11</v>
      </c>
      <c r="C2" s="38" t="s">
        <v>85</v>
      </c>
      <c r="D2" s="38" t="s">
        <v>12</v>
      </c>
      <c r="E2" s="38" t="s">
        <v>13</v>
      </c>
      <c r="F2" s="38" t="s">
        <v>14</v>
      </c>
      <c r="G2" s="38" t="s">
        <v>217</v>
      </c>
      <c r="H2" s="38" t="s">
        <v>15</v>
      </c>
      <c r="I2" s="38" t="s">
        <v>86</v>
      </c>
      <c r="J2" s="38" t="s">
        <v>207</v>
      </c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32"/>
      <c r="J3" s="35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32"/>
      <c r="J4" s="33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32"/>
      <c r="J5" s="33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32"/>
      <c r="J6" s="33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32"/>
      <c r="J7" s="33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32"/>
      <c r="J8" s="33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32"/>
      <c r="J9" s="33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32"/>
      <c r="J10" s="33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32"/>
      <c r="J11" s="33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32"/>
      <c r="J12" s="33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32"/>
      <c r="J13" s="33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32"/>
      <c r="J14" s="33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32"/>
      <c r="J15" s="33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32"/>
      <c r="J16" s="33"/>
    </row>
    <row r="17" spans="1:10" x14ac:dyDescent="0.15">
      <c r="A17" s="29"/>
      <c r="B17" s="29"/>
      <c r="C17" s="29"/>
      <c r="D17" s="29"/>
      <c r="E17" s="29"/>
      <c r="F17" s="29"/>
      <c r="G17" s="29"/>
      <c r="H17" s="29"/>
      <c r="I17" s="32"/>
      <c r="J17" s="33"/>
    </row>
    <row r="18" spans="1:10" x14ac:dyDescent="0.15">
      <c r="A18" s="29"/>
      <c r="B18" s="29"/>
      <c r="C18" s="29"/>
      <c r="D18" s="29"/>
      <c r="E18" s="29"/>
      <c r="F18" s="29"/>
      <c r="G18" s="29"/>
      <c r="H18" s="29"/>
      <c r="I18" s="32"/>
      <c r="J18" s="33"/>
    </row>
    <row r="19" spans="1:10" x14ac:dyDescent="0.15">
      <c r="A19" s="29"/>
      <c r="B19" s="29"/>
      <c r="C19" s="29"/>
      <c r="D19" s="29"/>
      <c r="E19" s="29"/>
      <c r="F19" s="29"/>
      <c r="G19" s="29"/>
      <c r="H19" s="29"/>
      <c r="I19" s="32"/>
      <c r="J19" s="33"/>
    </row>
    <row r="20" spans="1:10" x14ac:dyDescent="0.15">
      <c r="A20" s="29"/>
      <c r="B20" s="29"/>
      <c r="C20" s="29"/>
      <c r="D20" s="29"/>
      <c r="E20" s="29"/>
      <c r="F20" s="29"/>
      <c r="G20" s="29"/>
      <c r="H20" s="29"/>
      <c r="I20" s="32"/>
      <c r="J20" s="33"/>
    </row>
    <row r="21" spans="1:10" x14ac:dyDescent="0.15">
      <c r="A21" s="29"/>
      <c r="B21" s="29"/>
      <c r="C21" s="29"/>
      <c r="D21" s="29"/>
      <c r="E21" s="29"/>
      <c r="F21" s="29"/>
      <c r="G21" s="29"/>
      <c r="H21" s="29"/>
      <c r="I21" s="32"/>
      <c r="J21" s="33"/>
    </row>
    <row r="22" spans="1:10" x14ac:dyDescent="0.15">
      <c r="A22" s="29"/>
      <c r="B22" s="29"/>
      <c r="C22" s="29"/>
      <c r="D22" s="29"/>
      <c r="E22" s="29"/>
      <c r="F22" s="29"/>
      <c r="G22" s="29"/>
      <c r="H22" s="29"/>
      <c r="I22" s="32"/>
      <c r="J22" s="33"/>
    </row>
    <row r="23" spans="1:10" x14ac:dyDescent="0.15">
      <c r="A23" s="29"/>
      <c r="B23" s="29"/>
      <c r="C23" s="29"/>
      <c r="D23" s="29"/>
      <c r="E23" s="29"/>
      <c r="F23" s="29"/>
      <c r="G23" s="29"/>
      <c r="H23" s="29"/>
      <c r="I23" s="32"/>
      <c r="J23" s="33"/>
    </row>
    <row r="24" spans="1:10" x14ac:dyDescent="0.15">
      <c r="A24" s="29"/>
      <c r="B24" s="29"/>
      <c r="C24" s="29"/>
      <c r="D24" s="29"/>
      <c r="E24" s="29"/>
      <c r="F24" s="29"/>
      <c r="G24" s="29"/>
      <c r="H24" s="29"/>
      <c r="I24" s="32"/>
      <c r="J24" s="33"/>
    </row>
    <row r="25" spans="1:10" x14ac:dyDescent="0.15">
      <c r="A25" s="29"/>
      <c r="B25" s="29"/>
      <c r="C25" s="29"/>
      <c r="D25" s="29"/>
      <c r="E25" s="29"/>
      <c r="F25" s="29"/>
      <c r="G25" s="29"/>
      <c r="H25" s="29"/>
      <c r="I25" s="32"/>
      <c r="J25" s="33"/>
    </row>
    <row r="26" spans="1:10" x14ac:dyDescent="0.15">
      <c r="A26" s="29"/>
      <c r="B26" s="29"/>
      <c r="C26" s="29"/>
      <c r="D26" s="29"/>
      <c r="E26" s="29"/>
      <c r="F26" s="29"/>
      <c r="G26" s="29"/>
      <c r="H26" s="29"/>
      <c r="I26" s="32"/>
      <c r="J26" s="33"/>
    </row>
    <row r="27" spans="1:10" x14ac:dyDescent="0.15">
      <c r="A27" s="29"/>
      <c r="B27" s="29"/>
      <c r="C27" s="29"/>
      <c r="D27" s="29"/>
      <c r="E27" s="29"/>
      <c r="F27" s="29"/>
      <c r="G27" s="29"/>
      <c r="H27" s="29"/>
      <c r="I27" s="32"/>
      <c r="J27" s="33"/>
    </row>
    <row r="28" spans="1:10" x14ac:dyDescent="0.15">
      <c r="A28" s="29"/>
      <c r="B28" s="29"/>
      <c r="C28" s="29"/>
      <c r="D28" s="29"/>
      <c r="E28" s="29"/>
      <c r="F28" s="29"/>
      <c r="G28" s="29"/>
      <c r="H28" s="29"/>
      <c r="I28" s="32"/>
      <c r="J28" s="33"/>
    </row>
    <row r="29" spans="1:10" x14ac:dyDescent="0.15">
      <c r="A29" s="29"/>
      <c r="B29" s="29"/>
      <c r="C29" s="29"/>
      <c r="D29" s="29"/>
      <c r="E29" s="29"/>
      <c r="F29" s="29"/>
      <c r="G29" s="29"/>
      <c r="H29" s="29"/>
      <c r="I29" s="32"/>
      <c r="J29" s="33"/>
    </row>
    <row r="30" spans="1:10" x14ac:dyDescent="0.15">
      <c r="A30" s="29"/>
      <c r="B30" s="29"/>
      <c r="C30" s="29"/>
      <c r="D30" s="29"/>
      <c r="E30" s="29"/>
      <c r="F30" s="29"/>
      <c r="G30" s="29"/>
      <c r="H30" s="29"/>
      <c r="I30" s="32"/>
      <c r="J30" s="33"/>
    </row>
    <row r="31" spans="1:10" x14ac:dyDescent="0.15">
      <c r="A31" s="29"/>
      <c r="B31" s="29"/>
      <c r="C31" s="29"/>
      <c r="D31" s="29"/>
      <c r="E31" s="29"/>
      <c r="F31" s="29"/>
      <c r="G31" s="29"/>
      <c r="H31" s="29"/>
      <c r="I31" s="32"/>
      <c r="J31" s="33"/>
    </row>
    <row r="32" spans="1:10" x14ac:dyDescent="0.15">
      <c r="A32" s="29"/>
      <c r="B32" s="29"/>
      <c r="C32" s="29"/>
      <c r="D32" s="29"/>
      <c r="E32" s="29"/>
      <c r="F32" s="29"/>
      <c r="G32" s="29"/>
      <c r="H32" s="29"/>
      <c r="I32" s="32"/>
      <c r="J32" s="33"/>
    </row>
    <row r="33" spans="1:10" x14ac:dyDescent="0.15">
      <c r="A33" s="29"/>
      <c r="B33" s="29"/>
      <c r="C33" s="29"/>
      <c r="D33" s="29"/>
      <c r="E33" s="29"/>
      <c r="F33" s="29"/>
      <c r="G33" s="29"/>
      <c r="H33" s="29"/>
      <c r="I33" s="32"/>
      <c r="J33" s="33"/>
    </row>
    <row r="34" spans="1:10" x14ac:dyDescent="0.15">
      <c r="A34" s="29"/>
      <c r="B34" s="29"/>
      <c r="C34" s="29"/>
      <c r="D34" s="29"/>
      <c r="E34" s="29"/>
      <c r="F34" s="29"/>
      <c r="G34" s="29"/>
      <c r="H34" s="29"/>
      <c r="I34" s="32"/>
      <c r="J34" s="33"/>
    </row>
    <row r="35" spans="1:10" x14ac:dyDescent="0.15">
      <c r="A35" s="29"/>
      <c r="B35" s="29"/>
      <c r="C35" s="29"/>
      <c r="D35" s="29"/>
      <c r="E35" s="29"/>
      <c r="F35" s="29"/>
      <c r="G35" s="29"/>
      <c r="H35" s="29"/>
      <c r="I35" s="32"/>
      <c r="J35" s="33"/>
    </row>
    <row r="36" spans="1:10" x14ac:dyDescent="0.15">
      <c r="A36" s="29"/>
      <c r="B36" s="29"/>
      <c r="C36" s="29"/>
      <c r="D36" s="29"/>
      <c r="E36" s="29"/>
      <c r="F36" s="29"/>
      <c r="G36" s="29"/>
      <c r="H36" s="29"/>
      <c r="I36" s="32"/>
      <c r="J36" s="33"/>
    </row>
    <row r="37" spans="1:10" x14ac:dyDescent="0.15">
      <c r="A37" s="29"/>
      <c r="B37" s="29"/>
      <c r="C37" s="29"/>
      <c r="D37" s="29"/>
      <c r="E37" s="29"/>
      <c r="F37" s="29"/>
      <c r="G37" s="29"/>
      <c r="H37" s="29"/>
      <c r="I37" s="32"/>
      <c r="J37" s="33"/>
    </row>
    <row r="38" spans="1:10" x14ac:dyDescent="0.15">
      <c r="A38" s="29"/>
      <c r="B38" s="29"/>
      <c r="C38" s="29"/>
      <c r="D38" s="29"/>
      <c r="E38" s="29"/>
      <c r="F38" s="29"/>
      <c r="G38" s="29"/>
      <c r="H38" s="29"/>
      <c r="I38" s="32"/>
      <c r="J38" s="33"/>
    </row>
    <row r="39" spans="1:10" x14ac:dyDescent="0.15">
      <c r="A39" s="29"/>
      <c r="B39" s="29"/>
      <c r="C39" s="29"/>
      <c r="D39" s="29"/>
      <c r="E39" s="29"/>
      <c r="F39" s="29"/>
      <c r="G39" s="29"/>
      <c r="H39" s="29"/>
      <c r="I39" s="32"/>
      <c r="J39" s="33"/>
    </row>
    <row r="40" spans="1:10" x14ac:dyDescent="0.15">
      <c r="A40" s="29"/>
      <c r="B40" s="29"/>
      <c r="C40" s="29"/>
      <c r="D40" s="29"/>
      <c r="E40" s="29"/>
      <c r="F40" s="29"/>
      <c r="G40" s="29"/>
      <c r="H40" s="29"/>
      <c r="I40" s="32"/>
      <c r="J40" s="33"/>
    </row>
    <row r="41" spans="1:10" x14ac:dyDescent="0.15">
      <c r="A41" s="29"/>
      <c r="B41" s="29"/>
      <c r="C41" s="29"/>
      <c r="D41" s="29"/>
      <c r="E41" s="29"/>
      <c r="F41" s="29"/>
      <c r="G41" s="29"/>
      <c r="H41" s="29"/>
      <c r="I41" s="32"/>
      <c r="J41" s="33"/>
    </row>
    <row r="42" spans="1:10" x14ac:dyDescent="0.15">
      <c r="A42" s="29"/>
      <c r="B42" s="29"/>
      <c r="C42" s="29"/>
      <c r="D42" s="29"/>
      <c r="E42" s="29"/>
      <c r="F42" s="29"/>
      <c r="G42" s="29"/>
      <c r="H42" s="29"/>
      <c r="I42" s="32"/>
      <c r="J42" s="33"/>
    </row>
    <row r="43" spans="1:10" x14ac:dyDescent="0.15">
      <c r="A43" s="29"/>
      <c r="B43" s="29"/>
      <c r="C43" s="29"/>
      <c r="D43" s="29"/>
      <c r="E43" s="29"/>
      <c r="F43" s="29"/>
      <c r="G43" s="29"/>
      <c r="H43" s="29"/>
      <c r="I43" s="32"/>
      <c r="J43" s="33"/>
    </row>
    <row r="44" spans="1:10" x14ac:dyDescent="0.15">
      <c r="A44" s="29"/>
      <c r="B44" s="29"/>
      <c r="C44" s="29"/>
      <c r="D44" s="29"/>
      <c r="E44" s="29"/>
      <c r="F44" s="29"/>
      <c r="G44" s="29"/>
      <c r="H44" s="29"/>
      <c r="I44" s="32"/>
      <c r="J44" s="33"/>
    </row>
    <row r="45" spans="1:10" x14ac:dyDescent="0.15">
      <c r="A45" s="29"/>
      <c r="B45" s="29"/>
      <c r="C45" s="29"/>
      <c r="D45" s="29"/>
      <c r="E45" s="29"/>
      <c r="F45" s="29"/>
      <c r="G45" s="29"/>
      <c r="H45" s="29"/>
      <c r="I45" s="32"/>
      <c r="J45" s="33"/>
    </row>
    <row r="46" spans="1:10" x14ac:dyDescent="0.15">
      <c r="A46" s="29"/>
      <c r="B46" s="29"/>
      <c r="C46" s="29"/>
      <c r="D46" s="29"/>
      <c r="E46" s="29"/>
      <c r="F46" s="29"/>
      <c r="G46" s="29"/>
      <c r="H46" s="29"/>
      <c r="I46" s="32"/>
      <c r="J46" s="33"/>
    </row>
    <row r="47" spans="1:10" x14ac:dyDescent="0.15">
      <c r="A47" s="29"/>
      <c r="B47" s="29"/>
      <c r="C47" s="29"/>
      <c r="D47" s="29"/>
      <c r="E47" s="29"/>
      <c r="F47" s="29"/>
      <c r="G47" s="29"/>
      <c r="H47" s="29"/>
      <c r="I47" s="32"/>
      <c r="J47" s="33"/>
    </row>
    <row r="48" spans="1:10" x14ac:dyDescent="0.15">
      <c r="A48" s="29"/>
      <c r="B48" s="29"/>
      <c r="C48" s="29"/>
      <c r="D48" s="29"/>
      <c r="E48" s="29"/>
      <c r="F48" s="29"/>
      <c r="G48" s="29"/>
      <c r="H48" s="29"/>
      <c r="I48" s="32"/>
      <c r="J48" s="33"/>
    </row>
    <row r="49" spans="1:10" x14ac:dyDescent="0.15">
      <c r="A49" s="29"/>
      <c r="B49" s="29"/>
      <c r="C49" s="29"/>
      <c r="D49" s="29"/>
      <c r="E49" s="29"/>
      <c r="F49" s="29"/>
      <c r="G49" s="29"/>
      <c r="H49" s="29"/>
      <c r="I49" s="32"/>
      <c r="J49" s="33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32"/>
      <c r="J50" s="33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32"/>
      <c r="J51" s="33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32"/>
      <c r="J52" s="33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32"/>
      <c r="J53" s="33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32"/>
      <c r="J54" s="33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32"/>
      <c r="J55" s="33"/>
    </row>
    <row r="56" spans="1:10" x14ac:dyDescent="0.15">
      <c r="A56" s="29"/>
      <c r="B56" s="29"/>
      <c r="C56" s="29"/>
      <c r="D56" s="29"/>
      <c r="E56" s="29"/>
      <c r="F56" s="29"/>
      <c r="G56" s="29"/>
      <c r="H56" s="29"/>
      <c r="I56" s="32"/>
      <c r="J56" s="33"/>
    </row>
    <row r="57" spans="1:10" x14ac:dyDescent="0.15">
      <c r="A57" s="29"/>
      <c r="B57" s="29"/>
      <c r="C57" s="29"/>
      <c r="D57" s="29"/>
      <c r="E57" s="29"/>
      <c r="F57" s="29"/>
      <c r="G57" s="29"/>
      <c r="H57" s="29"/>
      <c r="I57" s="32"/>
      <c r="J57" s="33"/>
    </row>
    <row r="58" spans="1:10" x14ac:dyDescent="0.15">
      <c r="A58" s="29"/>
      <c r="B58" s="29"/>
      <c r="C58" s="29"/>
      <c r="D58" s="29"/>
      <c r="E58" s="29"/>
      <c r="F58" s="29"/>
      <c r="G58" s="29"/>
      <c r="H58" s="29"/>
      <c r="I58" s="32"/>
      <c r="J58" s="33"/>
    </row>
    <row r="59" spans="1:10" x14ac:dyDescent="0.15">
      <c r="A59" s="29"/>
      <c r="B59" s="29"/>
      <c r="C59" s="29"/>
      <c r="D59" s="29"/>
      <c r="E59" s="29"/>
      <c r="F59" s="29"/>
      <c r="G59" s="29"/>
      <c r="H59" s="29"/>
      <c r="I59" s="32"/>
      <c r="J59" s="33"/>
    </row>
    <row r="60" spans="1:10" x14ac:dyDescent="0.15">
      <c r="A60" s="29"/>
      <c r="B60" s="29"/>
      <c r="C60" s="29"/>
      <c r="D60" s="29"/>
      <c r="E60" s="29"/>
      <c r="F60" s="29"/>
      <c r="G60" s="29"/>
      <c r="H60" s="29"/>
      <c r="I60" s="32"/>
      <c r="J60" s="33"/>
    </row>
    <row r="61" spans="1:10" x14ac:dyDescent="0.15">
      <c r="A61" s="29"/>
      <c r="B61" s="29"/>
      <c r="C61" s="29"/>
      <c r="D61" s="29"/>
      <c r="E61" s="29"/>
      <c r="F61" s="29"/>
      <c r="G61" s="29"/>
      <c r="H61" s="29"/>
      <c r="I61" s="32"/>
      <c r="J61" s="33"/>
    </row>
    <row r="62" spans="1:10" x14ac:dyDescent="0.15">
      <c r="A62" s="29"/>
      <c r="B62" s="29"/>
      <c r="C62" s="29"/>
      <c r="D62" s="29"/>
      <c r="E62" s="29"/>
      <c r="F62" s="29"/>
      <c r="G62" s="29"/>
      <c r="H62" s="29"/>
      <c r="I62" s="32"/>
      <c r="J62" s="33"/>
    </row>
    <row r="63" spans="1:10" x14ac:dyDescent="0.15">
      <c r="A63" s="29"/>
      <c r="B63" s="29"/>
      <c r="C63" s="29"/>
      <c r="D63" s="29"/>
      <c r="E63" s="29"/>
      <c r="F63" s="29"/>
      <c r="G63" s="29"/>
      <c r="H63" s="29"/>
      <c r="I63" s="32"/>
      <c r="J63" s="33"/>
    </row>
    <row r="64" spans="1:10" x14ac:dyDescent="0.15">
      <c r="A64" s="29"/>
      <c r="B64" s="29"/>
      <c r="C64" s="29"/>
      <c r="D64" s="29"/>
      <c r="E64" s="29"/>
      <c r="F64" s="29"/>
      <c r="G64" s="29"/>
      <c r="H64" s="29"/>
      <c r="I64" s="32"/>
      <c r="J64" s="33"/>
    </row>
    <row r="65" spans="1:10" x14ac:dyDescent="0.15">
      <c r="A65" s="29"/>
      <c r="B65" s="29"/>
      <c r="C65" s="29"/>
      <c r="D65" s="29"/>
      <c r="E65" s="29"/>
      <c r="F65" s="29"/>
      <c r="G65" s="29"/>
      <c r="H65" s="29"/>
      <c r="I65" s="32"/>
      <c r="J65" s="33"/>
    </row>
    <row r="66" spans="1:10" x14ac:dyDescent="0.15">
      <c r="A66" s="29"/>
      <c r="B66" s="29"/>
      <c r="C66" s="29"/>
      <c r="D66" s="29"/>
      <c r="E66" s="29"/>
      <c r="F66" s="29"/>
      <c r="G66" s="29"/>
      <c r="H66" s="29"/>
      <c r="I66" s="32"/>
      <c r="J66" s="33"/>
    </row>
    <row r="67" spans="1:10" x14ac:dyDescent="0.15">
      <c r="A67" s="29"/>
      <c r="B67" s="29"/>
      <c r="C67" s="29"/>
      <c r="D67" s="29"/>
      <c r="E67" s="29"/>
      <c r="F67" s="29"/>
      <c r="G67" s="29"/>
      <c r="H67" s="29"/>
      <c r="I67" s="32"/>
      <c r="J67" s="33"/>
    </row>
    <row r="68" spans="1:10" x14ac:dyDescent="0.15">
      <c r="A68" s="29"/>
      <c r="B68" s="29"/>
      <c r="C68" s="29"/>
      <c r="D68" s="29"/>
      <c r="E68" s="29"/>
      <c r="F68" s="29"/>
      <c r="G68" s="29"/>
      <c r="H68" s="29"/>
      <c r="I68" s="32"/>
      <c r="J68" s="33"/>
    </row>
    <row r="69" spans="1:10" x14ac:dyDescent="0.15">
      <c r="A69" s="29"/>
      <c r="B69" s="29"/>
      <c r="C69" s="29"/>
      <c r="D69" s="29"/>
      <c r="E69" s="29"/>
      <c r="F69" s="29"/>
      <c r="G69" s="29"/>
      <c r="H69" s="29"/>
      <c r="I69" s="32"/>
      <c r="J69" s="33"/>
    </row>
    <row r="70" spans="1:10" x14ac:dyDescent="0.15">
      <c r="A70" s="29"/>
      <c r="B70" s="29"/>
      <c r="C70" s="29"/>
      <c r="D70" s="29"/>
      <c r="E70" s="29"/>
      <c r="F70" s="29"/>
      <c r="G70" s="29"/>
      <c r="H70" s="29"/>
      <c r="I70" s="32"/>
      <c r="J70" s="33"/>
    </row>
    <row r="71" spans="1:10" x14ac:dyDescent="0.15">
      <c r="A71" s="29"/>
      <c r="B71" s="29"/>
      <c r="C71" s="29"/>
      <c r="D71" s="29"/>
      <c r="E71" s="29"/>
      <c r="F71" s="29"/>
      <c r="G71" s="29"/>
      <c r="H71" s="29"/>
      <c r="I71" s="32"/>
      <c r="J71" s="33"/>
    </row>
    <row r="72" spans="1:10" x14ac:dyDescent="0.15">
      <c r="A72" s="29"/>
      <c r="B72" s="29"/>
      <c r="C72" s="29"/>
      <c r="D72" s="29"/>
      <c r="E72" s="29"/>
      <c r="F72" s="29"/>
      <c r="G72" s="29"/>
      <c r="H72" s="29"/>
      <c r="I72" s="32"/>
      <c r="J72" s="33"/>
    </row>
    <row r="73" spans="1:10" x14ac:dyDescent="0.15">
      <c r="A73" s="29"/>
      <c r="B73" s="29"/>
      <c r="C73" s="29"/>
      <c r="D73" s="29"/>
      <c r="E73" s="29"/>
      <c r="F73" s="29"/>
      <c r="G73" s="29"/>
      <c r="H73" s="29"/>
      <c r="I73" s="32"/>
      <c r="J73" s="33"/>
    </row>
    <row r="74" spans="1:10" x14ac:dyDescent="0.15">
      <c r="A74" s="29"/>
      <c r="B74" s="29"/>
      <c r="C74" s="29"/>
      <c r="D74" s="29"/>
      <c r="E74" s="29"/>
      <c r="F74" s="29"/>
      <c r="G74" s="29"/>
      <c r="H74" s="29"/>
      <c r="I74" s="32"/>
      <c r="J74" s="33"/>
    </row>
    <row r="75" spans="1:10" x14ac:dyDescent="0.15">
      <c r="A75" s="29"/>
      <c r="B75" s="29"/>
      <c r="C75" s="29"/>
      <c r="D75" s="29"/>
      <c r="E75" s="29"/>
      <c r="F75" s="29"/>
      <c r="G75" s="29"/>
      <c r="H75" s="29"/>
      <c r="I75" s="32"/>
      <c r="J75" s="33"/>
    </row>
    <row r="76" spans="1:10" x14ac:dyDescent="0.15">
      <c r="A76" s="29"/>
      <c r="B76" s="29"/>
      <c r="C76" s="29"/>
      <c r="D76" s="29"/>
      <c r="E76" s="29"/>
      <c r="F76" s="29"/>
      <c r="G76" s="29"/>
      <c r="H76" s="29"/>
      <c r="I76" s="32"/>
      <c r="J76" s="33"/>
    </row>
    <row r="77" spans="1:10" x14ac:dyDescent="0.15">
      <c r="A77" s="29"/>
      <c r="B77" s="29"/>
      <c r="C77" s="29"/>
      <c r="D77" s="29"/>
      <c r="E77" s="29"/>
      <c r="F77" s="29"/>
      <c r="G77" s="29"/>
      <c r="H77" s="29"/>
      <c r="I77" s="32"/>
      <c r="J77" s="33"/>
    </row>
    <row r="78" spans="1:10" x14ac:dyDescent="0.15">
      <c r="A78" s="29"/>
      <c r="B78" s="29"/>
      <c r="C78" s="29"/>
      <c r="D78" s="29"/>
      <c r="E78" s="29"/>
      <c r="F78" s="29"/>
      <c r="G78" s="29"/>
      <c r="H78" s="29"/>
      <c r="I78" s="32"/>
      <c r="J78" s="33"/>
    </row>
    <row r="79" spans="1:10" x14ac:dyDescent="0.15">
      <c r="A79" s="29"/>
      <c r="B79" s="29"/>
      <c r="C79" s="29"/>
      <c r="D79" s="29"/>
      <c r="E79" s="29"/>
      <c r="F79" s="29"/>
      <c r="G79" s="29"/>
      <c r="H79" s="29"/>
      <c r="I79" s="32"/>
      <c r="J79" s="33"/>
    </row>
    <row r="80" spans="1:10" x14ac:dyDescent="0.15">
      <c r="A80" s="29"/>
      <c r="B80" s="29"/>
      <c r="C80" s="29"/>
      <c r="D80" s="29"/>
      <c r="E80" s="29"/>
      <c r="F80" s="29"/>
      <c r="G80" s="29"/>
      <c r="H80" s="29"/>
      <c r="I80" s="32"/>
      <c r="J80" s="33"/>
    </row>
    <row r="81" spans="1:10" x14ac:dyDescent="0.15">
      <c r="A81" s="29"/>
      <c r="B81" s="29"/>
      <c r="C81" s="29"/>
      <c r="D81" s="29"/>
      <c r="E81" s="29"/>
      <c r="F81" s="29"/>
      <c r="G81" s="29"/>
      <c r="H81" s="29"/>
      <c r="I81" s="32"/>
      <c r="J81" s="33"/>
    </row>
    <row r="82" spans="1:10" x14ac:dyDescent="0.15">
      <c r="A82" s="29"/>
      <c r="B82" s="29"/>
      <c r="C82" s="29"/>
      <c r="D82" s="29"/>
      <c r="E82" s="29"/>
      <c r="F82" s="29"/>
      <c r="G82" s="29"/>
      <c r="H82" s="29"/>
      <c r="I82" s="32"/>
      <c r="J82" s="33"/>
    </row>
    <row r="83" spans="1:10" x14ac:dyDescent="0.15">
      <c r="A83" s="29"/>
      <c r="B83" s="29"/>
      <c r="C83" s="29"/>
      <c r="D83" s="29"/>
      <c r="E83" s="29"/>
      <c r="F83" s="29"/>
      <c r="G83" s="29"/>
      <c r="H83" s="29"/>
      <c r="I83" s="32"/>
      <c r="J83" s="33"/>
    </row>
    <row r="84" spans="1:10" x14ac:dyDescent="0.15">
      <c r="A84" s="29"/>
      <c r="B84" s="29"/>
      <c r="C84" s="29"/>
      <c r="D84" s="29"/>
      <c r="E84" s="29"/>
      <c r="F84" s="29"/>
      <c r="G84" s="29"/>
      <c r="H84" s="29"/>
      <c r="I84" s="32"/>
      <c r="J84" s="33"/>
    </row>
    <row r="85" spans="1:10" x14ac:dyDescent="0.15">
      <c r="A85" s="29"/>
      <c r="B85" s="29"/>
      <c r="C85" s="29"/>
      <c r="D85" s="29"/>
      <c r="E85" s="29"/>
      <c r="F85" s="29"/>
      <c r="G85" s="29"/>
      <c r="H85" s="29"/>
      <c r="I85" s="32"/>
      <c r="J85" s="33"/>
    </row>
    <row r="86" spans="1:10" x14ac:dyDescent="0.15">
      <c r="A86" s="29"/>
      <c r="B86" s="29"/>
      <c r="C86" s="29"/>
      <c r="D86" s="29"/>
      <c r="E86" s="29"/>
      <c r="F86" s="29"/>
      <c r="G86" s="29"/>
      <c r="H86" s="29"/>
      <c r="I86" s="32"/>
      <c r="J86" s="33"/>
    </row>
    <row r="87" spans="1:10" x14ac:dyDescent="0.15">
      <c r="A87" s="29"/>
      <c r="B87" s="29"/>
      <c r="C87" s="29"/>
      <c r="D87" s="29"/>
      <c r="E87" s="29"/>
      <c r="F87" s="29"/>
      <c r="G87" s="29"/>
      <c r="H87" s="29"/>
      <c r="I87" s="32"/>
      <c r="J87" s="33"/>
    </row>
    <row r="88" spans="1:10" x14ac:dyDescent="0.15">
      <c r="A88" s="29"/>
      <c r="B88" s="29"/>
      <c r="C88" s="29"/>
      <c r="D88" s="29"/>
      <c r="E88" s="29"/>
      <c r="F88" s="29"/>
      <c r="G88" s="29"/>
      <c r="H88" s="29"/>
      <c r="I88" s="32"/>
      <c r="J88" s="33"/>
    </row>
    <row r="89" spans="1:10" x14ac:dyDescent="0.15">
      <c r="A89" s="29"/>
      <c r="B89" s="29"/>
      <c r="C89" s="29"/>
      <c r="D89" s="29"/>
      <c r="E89" s="29"/>
      <c r="F89" s="29"/>
      <c r="G89" s="29"/>
      <c r="H89" s="29"/>
      <c r="I89" s="32"/>
      <c r="J89" s="33"/>
    </row>
    <row r="90" spans="1:10" x14ac:dyDescent="0.15">
      <c r="A90" s="29"/>
      <c r="B90" s="29"/>
      <c r="C90" s="29"/>
      <c r="D90" s="29"/>
      <c r="E90" s="29"/>
      <c r="F90" s="29"/>
      <c r="G90" s="29"/>
      <c r="H90" s="29"/>
      <c r="I90" s="32"/>
      <c r="J90" s="33"/>
    </row>
    <row r="91" spans="1:10" x14ac:dyDescent="0.15">
      <c r="A91" s="29"/>
      <c r="B91" s="29"/>
      <c r="C91" s="29"/>
      <c r="D91" s="29"/>
      <c r="E91" s="29"/>
      <c r="F91" s="29"/>
      <c r="G91" s="29"/>
      <c r="H91" s="29"/>
      <c r="I91" s="32"/>
      <c r="J91" s="33"/>
    </row>
    <row r="92" spans="1:10" x14ac:dyDescent="0.15">
      <c r="A92" s="29"/>
      <c r="B92" s="29"/>
      <c r="C92" s="29"/>
      <c r="D92" s="29"/>
      <c r="E92" s="29"/>
      <c r="F92" s="29"/>
      <c r="G92" s="29"/>
      <c r="H92" s="29"/>
      <c r="I92" s="32"/>
      <c r="J92" s="33"/>
    </row>
    <row r="93" spans="1:10" x14ac:dyDescent="0.15">
      <c r="A93" s="29"/>
      <c r="B93" s="29"/>
      <c r="C93" s="29"/>
      <c r="D93" s="29"/>
      <c r="E93" s="29"/>
      <c r="F93" s="29"/>
      <c r="G93" s="29"/>
      <c r="H93" s="29"/>
      <c r="I93" s="32"/>
      <c r="J93" s="33"/>
    </row>
    <row r="94" spans="1:10" x14ac:dyDescent="0.15">
      <c r="A94" s="29"/>
      <c r="B94" s="29"/>
      <c r="C94" s="29"/>
      <c r="D94" s="29"/>
      <c r="E94" s="29"/>
      <c r="F94" s="29"/>
      <c r="G94" s="29"/>
      <c r="H94" s="29"/>
      <c r="I94" s="32"/>
      <c r="J94" s="33"/>
    </row>
    <row r="95" spans="1:10" x14ac:dyDescent="0.15">
      <c r="A95" s="29"/>
      <c r="B95" s="29"/>
      <c r="C95" s="29"/>
      <c r="D95" s="29"/>
      <c r="E95" s="29"/>
      <c r="F95" s="29"/>
      <c r="G95" s="29"/>
      <c r="H95" s="29"/>
      <c r="I95" s="32"/>
      <c r="J95" s="33"/>
    </row>
    <row r="96" spans="1:10" x14ac:dyDescent="0.15">
      <c r="A96" s="29"/>
      <c r="B96" s="29"/>
      <c r="C96" s="29"/>
      <c r="D96" s="29"/>
      <c r="E96" s="29"/>
      <c r="F96" s="29"/>
      <c r="G96" s="29"/>
      <c r="H96" s="29"/>
      <c r="I96" s="32"/>
      <c r="J96" s="33"/>
    </row>
    <row r="97" spans="1:10" x14ac:dyDescent="0.15">
      <c r="A97" s="29"/>
      <c r="B97" s="29"/>
      <c r="C97" s="29"/>
      <c r="D97" s="29"/>
      <c r="E97" s="29"/>
      <c r="F97" s="29"/>
      <c r="G97" s="29"/>
      <c r="H97" s="29"/>
      <c r="I97" s="32"/>
      <c r="J97" s="33"/>
    </row>
    <row r="98" spans="1:10" x14ac:dyDescent="0.15">
      <c r="A98" s="29"/>
      <c r="B98" s="29"/>
      <c r="C98" s="29"/>
      <c r="D98" s="29"/>
      <c r="E98" s="29"/>
      <c r="F98" s="29"/>
      <c r="G98" s="29"/>
      <c r="H98" s="29"/>
      <c r="I98" s="32"/>
      <c r="J98" s="33"/>
    </row>
    <row r="99" spans="1:10" x14ac:dyDescent="0.15">
      <c r="A99" s="29"/>
      <c r="B99" s="29"/>
      <c r="C99" s="29"/>
      <c r="D99" s="29"/>
      <c r="E99" s="29"/>
      <c r="F99" s="29"/>
      <c r="G99" s="29"/>
      <c r="H99" s="29"/>
      <c r="I99" s="32"/>
      <c r="J99" s="33"/>
    </row>
    <row r="100" spans="1:10" x14ac:dyDescent="0.15">
      <c r="A100" s="29"/>
      <c r="B100" s="29"/>
      <c r="C100" s="29"/>
      <c r="D100" s="29"/>
      <c r="E100" s="29"/>
      <c r="F100" s="29"/>
      <c r="G100" s="29"/>
      <c r="H100" s="29"/>
      <c r="I100" s="32"/>
      <c r="J100" s="33"/>
    </row>
    <row r="101" spans="1:10" x14ac:dyDescent="0.15">
      <c r="A101" s="29"/>
    </row>
  </sheetData>
  <sheetProtection sheet="1" objects="1" scenarios="1" selectLockedCells="1"/>
  <phoneticPr fontId="1"/>
  <dataValidations count="3">
    <dataValidation type="list" allowBlank="1" showInputMessage="1" showErrorMessage="1" sqref="I3:I100">
      <formula1>"口頭/Oral,ﾎﾟｽﾀｰ/Poster,"</formula1>
    </dataValidation>
    <dataValidation type="list" allowBlank="1" showInputMessage="1" showErrorMessage="1" sqref="J3:J100">
      <formula1>"有/Yes,無/No,"</formula1>
    </dataValidation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4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-0.249977111117893"/>
    <pageSetUpPr fitToPage="1"/>
  </sheetPr>
  <dimension ref="A1:J101"/>
  <sheetViews>
    <sheetView workbookViewId="0">
      <pane ySplit="2" topLeftCell="A3" activePane="bottomLeft" state="frozen"/>
      <selection activeCell="I3" sqref="I3:K3"/>
      <selection pane="bottomLeft" activeCell="E12" sqref="E11:E12"/>
    </sheetView>
  </sheetViews>
  <sheetFormatPr defaultRowHeight="15.75" x14ac:dyDescent="0.15"/>
  <cols>
    <col min="1" max="1" width="9.875" style="28" customWidth="1"/>
    <col min="2" max="4" width="20" style="28" customWidth="1"/>
    <col min="5" max="5" width="46.25" style="28" customWidth="1"/>
    <col min="6" max="16384" width="9" style="28"/>
  </cols>
  <sheetData>
    <row r="1" spans="1:10" ht="34.5" customHeight="1" x14ac:dyDescent="0.15">
      <c r="A1" s="37"/>
      <c r="B1" s="38" t="s">
        <v>37</v>
      </c>
      <c r="C1" s="37" t="s">
        <v>16</v>
      </c>
      <c r="D1" s="37"/>
      <c r="E1" s="37"/>
      <c r="F1" s="37"/>
      <c r="G1" s="37"/>
      <c r="H1" s="37"/>
      <c r="I1" s="37"/>
      <c r="J1" s="37"/>
    </row>
    <row r="2" spans="1:10" s="33" customFormat="1" ht="47.25" x14ac:dyDescent="0.15">
      <c r="A2" s="38" t="s">
        <v>216</v>
      </c>
      <c r="B2" s="38" t="s">
        <v>87</v>
      </c>
      <c r="C2" s="38" t="s">
        <v>17</v>
      </c>
      <c r="D2" s="38" t="s">
        <v>18</v>
      </c>
      <c r="E2" s="38" t="s">
        <v>19</v>
      </c>
      <c r="F2" s="146"/>
      <c r="G2" s="146"/>
      <c r="H2" s="146"/>
      <c r="I2" s="146"/>
      <c r="J2" s="146"/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/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1"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-0.499984740745262"/>
    <pageSetUpPr fitToPage="1"/>
  </sheetPr>
  <dimension ref="A1:J101"/>
  <sheetViews>
    <sheetView workbookViewId="0">
      <pane ySplit="2" topLeftCell="A3" activePane="bottomLeft" state="frozen"/>
      <selection activeCell="I3" sqref="I3:K3"/>
      <selection pane="bottomLeft" activeCell="E12" sqref="E10:E12"/>
    </sheetView>
  </sheetViews>
  <sheetFormatPr defaultRowHeight="15.75" x14ac:dyDescent="0.15"/>
  <cols>
    <col min="1" max="1" width="9.875" style="28" customWidth="1"/>
    <col min="2" max="2" width="17.375" style="28" customWidth="1"/>
    <col min="3" max="3" width="33.25" style="28" customWidth="1"/>
    <col min="4" max="4" width="18.875" style="28" customWidth="1"/>
    <col min="5" max="5" width="50.875" style="28" customWidth="1"/>
    <col min="6" max="6" width="15.375" style="28" customWidth="1"/>
    <col min="7" max="16384" width="9" style="28"/>
  </cols>
  <sheetData>
    <row r="1" spans="1:10" s="33" customFormat="1" ht="66" customHeight="1" x14ac:dyDescent="0.15">
      <c r="A1" s="315" t="s">
        <v>38</v>
      </c>
      <c r="B1" s="315"/>
      <c r="C1" s="314" t="s">
        <v>234</v>
      </c>
      <c r="D1" s="314"/>
      <c r="E1" s="314"/>
      <c r="F1" s="314"/>
      <c r="G1" s="146"/>
      <c r="H1" s="146"/>
      <c r="I1" s="146"/>
      <c r="J1" s="146"/>
    </row>
    <row r="2" spans="1:10" ht="91.5" customHeight="1" x14ac:dyDescent="0.15">
      <c r="A2" s="38" t="s">
        <v>216</v>
      </c>
      <c r="B2" s="38" t="s">
        <v>233</v>
      </c>
      <c r="C2" s="38" t="s">
        <v>223</v>
      </c>
      <c r="D2" s="38" t="s">
        <v>224</v>
      </c>
      <c r="E2" s="38" t="s">
        <v>225</v>
      </c>
      <c r="F2" s="38" t="s">
        <v>226</v>
      </c>
      <c r="G2" s="37"/>
      <c r="H2" s="37"/>
      <c r="I2" s="37"/>
      <c r="J2" s="37"/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/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mergeCells count="2">
    <mergeCell ref="C1:F1"/>
    <mergeCell ref="A1:B1"/>
  </mergeCells>
  <phoneticPr fontId="1"/>
  <dataValidations count="1"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79998168889431442"/>
    <pageSetUpPr fitToPage="1"/>
  </sheetPr>
  <dimension ref="A1:J101"/>
  <sheetViews>
    <sheetView workbookViewId="0">
      <pane ySplit="2" topLeftCell="A3" activePane="bottomLeft" state="frozen"/>
      <selection activeCell="I3" sqref="I3:K3"/>
      <selection pane="bottomLeft" activeCell="E17" sqref="E15:E17"/>
    </sheetView>
  </sheetViews>
  <sheetFormatPr defaultRowHeight="15.75" x14ac:dyDescent="0.15"/>
  <cols>
    <col min="1" max="1" width="9.875" style="28" customWidth="1"/>
    <col min="2" max="3" width="18.625" style="28" customWidth="1"/>
    <col min="4" max="4" width="40.875" style="28" customWidth="1"/>
    <col min="5" max="16384" width="9" style="28"/>
  </cols>
  <sheetData>
    <row r="1" spans="1:10" x14ac:dyDescent="0.15">
      <c r="A1" s="37"/>
      <c r="B1" s="37" t="s">
        <v>34</v>
      </c>
      <c r="C1" s="37"/>
      <c r="D1" s="37"/>
      <c r="E1" s="37"/>
      <c r="F1" s="37"/>
      <c r="G1" s="37"/>
      <c r="H1" s="37"/>
      <c r="I1" s="37"/>
      <c r="J1" s="37"/>
    </row>
    <row r="2" spans="1:10" ht="47.25" x14ac:dyDescent="0.15">
      <c r="A2" s="38" t="s">
        <v>216</v>
      </c>
      <c r="B2" s="38" t="s">
        <v>230</v>
      </c>
      <c r="C2" s="38" t="s">
        <v>231</v>
      </c>
      <c r="D2" s="38" t="s">
        <v>232</v>
      </c>
      <c r="E2" s="37"/>
      <c r="F2" s="37"/>
      <c r="G2" s="37"/>
      <c r="H2" s="37"/>
      <c r="I2" s="37"/>
      <c r="J2" s="37"/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 t="s">
        <v>0</v>
      </c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1"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8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59999389629810485"/>
    <pageSetUpPr fitToPage="1"/>
  </sheetPr>
  <dimension ref="A1:J101"/>
  <sheetViews>
    <sheetView workbookViewId="0">
      <pane ySplit="2" topLeftCell="A3" activePane="bottomLeft" state="frozen"/>
      <selection activeCell="I3" sqref="I3:K3"/>
      <selection pane="bottomLeft" activeCell="C4" sqref="C4"/>
    </sheetView>
  </sheetViews>
  <sheetFormatPr defaultRowHeight="15.75" x14ac:dyDescent="0.15"/>
  <cols>
    <col min="1" max="1" width="9.875" style="28" customWidth="1"/>
    <col min="2" max="2" width="18.125" style="28" customWidth="1"/>
    <col min="3" max="3" width="27.25" style="28" customWidth="1"/>
    <col min="4" max="4" width="53.875" style="28" customWidth="1"/>
    <col min="5" max="16384" width="9" style="28"/>
  </cols>
  <sheetData>
    <row r="1" spans="1:10" x14ac:dyDescent="0.15">
      <c r="A1" s="37"/>
      <c r="B1" s="37" t="s">
        <v>20</v>
      </c>
      <c r="C1" s="37"/>
      <c r="D1" s="37"/>
      <c r="E1" s="37"/>
      <c r="F1" s="37"/>
      <c r="G1" s="37"/>
      <c r="H1" s="37"/>
      <c r="I1" s="37"/>
      <c r="J1" s="37"/>
    </row>
    <row r="2" spans="1:10" s="33" customFormat="1" ht="47.25" x14ac:dyDescent="0.15">
      <c r="A2" s="38" t="s">
        <v>216</v>
      </c>
      <c r="B2" s="38" t="s">
        <v>230</v>
      </c>
      <c r="C2" s="38" t="s">
        <v>231</v>
      </c>
      <c r="D2" s="38" t="s">
        <v>232</v>
      </c>
      <c r="E2" s="146"/>
      <c r="F2" s="146"/>
      <c r="G2" s="146"/>
      <c r="H2" s="146"/>
      <c r="I2" s="146"/>
      <c r="J2" s="146"/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 t="s">
        <v>0</v>
      </c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1"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6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39997558519241921"/>
    <pageSetUpPr fitToPage="1"/>
  </sheetPr>
  <dimension ref="A1:J101"/>
  <sheetViews>
    <sheetView workbookViewId="0">
      <pane ySplit="2" topLeftCell="A3" activePane="bottomLeft" state="frozen"/>
      <selection activeCell="I3" sqref="I3:K3"/>
      <selection pane="bottomLeft" activeCell="A6" sqref="A6"/>
    </sheetView>
  </sheetViews>
  <sheetFormatPr defaultRowHeight="15.75" x14ac:dyDescent="0.15"/>
  <cols>
    <col min="1" max="1" width="9.875" style="28" customWidth="1"/>
    <col min="2" max="2" width="18.625" style="28" customWidth="1"/>
    <col min="3" max="3" width="26.375" style="28" customWidth="1"/>
    <col min="4" max="4" width="27.5" style="28" customWidth="1"/>
    <col min="5" max="16384" width="9" style="28"/>
  </cols>
  <sheetData>
    <row r="1" spans="1:10" x14ac:dyDescent="0.15">
      <c r="A1" s="37"/>
      <c r="B1" s="37" t="s">
        <v>21</v>
      </c>
      <c r="C1" s="37"/>
      <c r="D1" s="37"/>
      <c r="E1" s="37"/>
      <c r="F1" s="37"/>
      <c r="G1" s="37"/>
      <c r="H1" s="37"/>
      <c r="I1" s="37"/>
      <c r="J1" s="37"/>
    </row>
    <row r="2" spans="1:10" s="33" customFormat="1" ht="47.25" x14ac:dyDescent="0.15">
      <c r="A2" s="38" t="s">
        <v>216</v>
      </c>
      <c r="B2" s="38" t="s">
        <v>228</v>
      </c>
      <c r="C2" s="38" t="s">
        <v>227</v>
      </c>
      <c r="D2" s="38" t="s">
        <v>229</v>
      </c>
      <c r="E2" s="146"/>
      <c r="F2" s="146"/>
      <c r="G2" s="146"/>
      <c r="H2" s="146"/>
      <c r="I2" s="146"/>
      <c r="J2" s="146"/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 t="s">
        <v>0</v>
      </c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1"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8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-0.249977111117893"/>
    <pageSetUpPr fitToPage="1"/>
  </sheetPr>
  <dimension ref="A1:J101"/>
  <sheetViews>
    <sheetView workbookViewId="0">
      <pane ySplit="2" topLeftCell="A3" activePane="bottomLeft" state="frozen"/>
      <selection activeCell="I3" sqref="I3:K3"/>
      <selection pane="bottomLeft" activeCell="C3" sqref="C3"/>
    </sheetView>
  </sheetViews>
  <sheetFormatPr defaultRowHeight="15.75" x14ac:dyDescent="0.15"/>
  <cols>
    <col min="1" max="1" width="9.875" style="28" customWidth="1"/>
    <col min="2" max="2" width="41.5" style="28" customWidth="1"/>
    <col min="3" max="3" width="64.125" style="28" customWidth="1"/>
    <col min="4" max="16384" width="9" style="28"/>
  </cols>
  <sheetData>
    <row r="1" spans="1:10" ht="31.5" x14ac:dyDescent="0.15">
      <c r="A1" s="37"/>
      <c r="B1" s="38" t="s">
        <v>39</v>
      </c>
      <c r="C1" s="37" t="s">
        <v>235</v>
      </c>
      <c r="D1" s="37"/>
      <c r="E1" s="37"/>
      <c r="F1" s="37"/>
      <c r="G1" s="37"/>
      <c r="H1" s="37"/>
      <c r="I1" s="37"/>
      <c r="J1" s="37"/>
    </row>
    <row r="2" spans="1:10" ht="47.25" x14ac:dyDescent="0.15">
      <c r="A2" s="38" t="s">
        <v>216</v>
      </c>
      <c r="B2" s="38" t="s">
        <v>229</v>
      </c>
      <c r="C2" s="38" t="s">
        <v>236</v>
      </c>
      <c r="D2" s="37"/>
      <c r="E2" s="37"/>
      <c r="F2" s="37"/>
      <c r="G2" s="37"/>
      <c r="H2" s="37"/>
      <c r="I2" s="37"/>
      <c r="J2" s="37"/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 t="s">
        <v>0</v>
      </c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1"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7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 tint="-0.499984740745262"/>
    <pageSetUpPr fitToPage="1"/>
  </sheetPr>
  <dimension ref="A1:J101"/>
  <sheetViews>
    <sheetView workbookViewId="0">
      <pane ySplit="2" topLeftCell="A3" activePane="bottomLeft" state="frozen"/>
      <selection activeCell="I3" sqref="I3:K3"/>
      <selection pane="bottomLeft" activeCell="A3" sqref="A3"/>
    </sheetView>
  </sheetViews>
  <sheetFormatPr defaultRowHeight="15.75" x14ac:dyDescent="0.15"/>
  <cols>
    <col min="1" max="1" width="9.875" style="28" customWidth="1"/>
    <col min="2" max="2" width="26.375" style="28" customWidth="1"/>
    <col min="3" max="3" width="45.125" style="28" customWidth="1"/>
    <col min="4" max="4" width="20.125" style="28" customWidth="1"/>
    <col min="5" max="5" width="12.75" style="28" customWidth="1"/>
    <col min="6" max="6" width="18.625" style="28" customWidth="1"/>
    <col min="7" max="16384" width="9" style="28"/>
  </cols>
  <sheetData>
    <row r="1" spans="1:10" x14ac:dyDescent="0.15">
      <c r="A1" s="37"/>
      <c r="B1" s="37" t="s">
        <v>35</v>
      </c>
      <c r="C1" s="37"/>
      <c r="D1" s="37"/>
      <c r="E1" s="37"/>
      <c r="F1" s="37"/>
      <c r="G1" s="37"/>
      <c r="H1" s="37"/>
      <c r="I1" s="37"/>
      <c r="J1" s="37"/>
    </row>
    <row r="2" spans="1:10" s="33" customFormat="1" ht="47.25" x14ac:dyDescent="0.15">
      <c r="A2" s="38" t="s">
        <v>216</v>
      </c>
      <c r="B2" s="38" t="s">
        <v>237</v>
      </c>
      <c r="C2" s="38" t="s">
        <v>22</v>
      </c>
      <c r="D2" s="38" t="s">
        <v>238</v>
      </c>
      <c r="E2" s="38" t="s">
        <v>239</v>
      </c>
      <c r="F2" s="38" t="s">
        <v>240</v>
      </c>
      <c r="G2" s="146"/>
      <c r="H2" s="146"/>
      <c r="I2" s="146"/>
      <c r="J2" s="146"/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29"/>
      <c r="G16" s="29" t="s">
        <v>0</v>
      </c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/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1"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6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7" tint="0.79998168889431442"/>
    <pageSetUpPr fitToPage="1"/>
  </sheetPr>
  <dimension ref="A1:J101"/>
  <sheetViews>
    <sheetView workbookViewId="0">
      <pane ySplit="2" topLeftCell="A70" activePane="bottomLeft" state="frozen"/>
      <selection activeCell="I3" sqref="I3:K3"/>
      <selection pane="bottomLeft" activeCell="B87" sqref="B87"/>
    </sheetView>
  </sheetViews>
  <sheetFormatPr defaultRowHeight="15.75" x14ac:dyDescent="0.15"/>
  <cols>
    <col min="1" max="1" width="9.875" style="28" customWidth="1"/>
    <col min="2" max="2" width="118.25" style="28" customWidth="1"/>
    <col min="3" max="16384" width="9" style="28"/>
  </cols>
  <sheetData>
    <row r="1" spans="1:10" x14ac:dyDescent="0.15">
      <c r="A1" s="37"/>
      <c r="B1" s="37" t="s">
        <v>36</v>
      </c>
      <c r="C1" s="37"/>
      <c r="D1" s="37"/>
      <c r="E1" s="37"/>
      <c r="F1" s="37"/>
      <c r="G1" s="37"/>
      <c r="H1" s="37"/>
      <c r="I1" s="37"/>
      <c r="J1" s="37"/>
    </row>
    <row r="2" spans="1:10" ht="49.5" customHeight="1" x14ac:dyDescent="0.15">
      <c r="A2" s="38" t="s">
        <v>216</v>
      </c>
      <c r="B2" s="38" t="s">
        <v>241</v>
      </c>
      <c r="C2" s="37"/>
      <c r="D2" s="37"/>
      <c r="E2" s="37"/>
      <c r="F2" s="37"/>
      <c r="G2" s="37"/>
      <c r="H2" s="37"/>
      <c r="I2" s="37"/>
      <c r="J2" s="37"/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 t="s">
        <v>0</v>
      </c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1"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theme="7"/>
    <pageSetUpPr fitToPage="1"/>
  </sheetPr>
  <dimension ref="A1:AL169"/>
  <sheetViews>
    <sheetView tabSelected="1" view="pageBreakPreview" zoomScaleNormal="25" zoomScaleSheetLayoutView="100" workbookViewId="0">
      <pane xSplit="4" ySplit="3" topLeftCell="E106" activePane="bottomRight" state="frozen"/>
      <selection pane="topRight" activeCell="E1" sqref="E1"/>
      <selection pane="bottomLeft" activeCell="A4" sqref="A4"/>
      <selection pane="bottomRight" activeCell="F5" sqref="F5"/>
    </sheetView>
  </sheetViews>
  <sheetFormatPr defaultColWidth="9" defaultRowHeight="15" x14ac:dyDescent="0.15"/>
  <cols>
    <col min="1" max="1" width="18" style="2" customWidth="1"/>
    <col min="2" max="2" width="54.125" style="2" customWidth="1"/>
    <col min="3" max="3" width="54.125" style="2" hidden="1" customWidth="1"/>
    <col min="4" max="8" width="15.25" style="2" customWidth="1"/>
    <col min="9" max="19" width="4.75" style="4" hidden="1" customWidth="1"/>
    <col min="20" max="20" width="62.875" style="4" customWidth="1"/>
    <col min="21" max="21" width="61.5" style="2" customWidth="1"/>
    <col min="22" max="22" width="36" style="2" customWidth="1"/>
    <col min="23" max="23" width="10.125" style="2" customWidth="1"/>
    <col min="24" max="28" width="4.125" style="2" customWidth="1"/>
    <col min="29" max="30" width="9" style="2" customWidth="1"/>
    <col min="31" max="16384" width="9" style="2"/>
  </cols>
  <sheetData>
    <row r="1" spans="1:38" ht="25.5" thickBot="1" x14ac:dyDescent="0.2">
      <c r="A1" s="214" t="s">
        <v>110</v>
      </c>
      <c r="B1" s="214"/>
      <c r="C1" s="214"/>
      <c r="D1" s="214"/>
      <c r="E1" s="214"/>
      <c r="F1" s="214"/>
      <c r="G1" s="214"/>
      <c r="H1" s="214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  <c r="V1" s="62" t="s">
        <v>63</v>
      </c>
      <c r="W1" s="8"/>
      <c r="X1" s="63"/>
      <c r="Y1" s="63"/>
      <c r="Z1" s="63"/>
      <c r="AA1" s="63"/>
      <c r="AB1" s="63"/>
      <c r="AC1" s="9"/>
      <c r="AD1" s="9"/>
    </row>
    <row r="2" spans="1:38" ht="94.5" customHeight="1" thickBot="1" x14ac:dyDescent="0.2">
      <c r="A2" s="243" t="s">
        <v>111</v>
      </c>
      <c r="B2" s="244"/>
      <c r="C2" s="64"/>
      <c r="D2" s="46"/>
      <c r="E2" s="65" t="s">
        <v>76</v>
      </c>
      <c r="F2" s="240"/>
      <c r="G2" s="241"/>
      <c r="H2" s="242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264" t="s">
        <v>285</v>
      </c>
      <c r="U2" s="265"/>
      <c r="V2" s="265"/>
      <c r="W2" s="265"/>
      <c r="X2" s="265"/>
      <c r="Y2" s="265"/>
      <c r="Z2" s="265"/>
      <c r="AA2" s="265"/>
      <c r="AB2" s="266"/>
      <c r="AC2" s="9"/>
      <c r="AD2" s="9"/>
    </row>
    <row r="3" spans="1:38" ht="72.75" thickBot="1" x14ac:dyDescent="0.2">
      <c r="A3" s="66" t="s">
        <v>112</v>
      </c>
      <c r="B3" s="67" t="s">
        <v>113</v>
      </c>
      <c r="C3" s="68"/>
      <c r="D3" s="69" t="s">
        <v>114</v>
      </c>
      <c r="E3" s="69" t="s">
        <v>115</v>
      </c>
      <c r="F3" s="69" t="s">
        <v>116</v>
      </c>
      <c r="G3" s="69" t="s">
        <v>117</v>
      </c>
      <c r="H3" s="70" t="s">
        <v>118</v>
      </c>
      <c r="I3" s="71" t="s">
        <v>65</v>
      </c>
      <c r="J3" s="72" t="s">
        <v>66</v>
      </c>
      <c r="K3" s="72" t="s">
        <v>67</v>
      </c>
      <c r="L3" s="72" t="s">
        <v>68</v>
      </c>
      <c r="M3" s="72" t="s">
        <v>69</v>
      </c>
      <c r="N3" s="72" t="s">
        <v>64</v>
      </c>
      <c r="O3" s="72" t="s">
        <v>70</v>
      </c>
      <c r="P3" s="72" t="s">
        <v>71</v>
      </c>
      <c r="Q3" s="72" t="s">
        <v>72</v>
      </c>
      <c r="R3" s="72" t="s">
        <v>73</v>
      </c>
      <c r="S3" s="73" t="s">
        <v>74</v>
      </c>
      <c r="T3" s="259" t="s">
        <v>284</v>
      </c>
      <c r="U3" s="260"/>
      <c r="V3" s="291" t="s">
        <v>185</v>
      </c>
      <c r="W3" s="292"/>
      <c r="X3" s="259" t="s">
        <v>186</v>
      </c>
      <c r="Y3" s="273"/>
      <c r="Z3" s="273"/>
      <c r="AA3" s="273"/>
      <c r="AB3" s="260"/>
      <c r="AC3" s="41"/>
      <c r="AD3" s="41"/>
      <c r="AE3" s="41"/>
      <c r="AF3" s="41"/>
      <c r="AG3" s="41"/>
      <c r="AH3" s="10"/>
      <c r="AI3" s="10"/>
      <c r="AJ3" s="3"/>
      <c r="AK3" s="3"/>
      <c r="AL3" s="3"/>
    </row>
    <row r="4" spans="1:38" ht="154.5" customHeight="1" x14ac:dyDescent="0.15">
      <c r="A4" s="247" t="s">
        <v>119</v>
      </c>
      <c r="B4" s="74"/>
      <c r="C4" s="75"/>
      <c r="D4" s="76"/>
      <c r="E4" s="77" t="s">
        <v>120</v>
      </c>
      <c r="F4" s="77" t="s">
        <v>121</v>
      </c>
      <c r="G4" s="77" t="s">
        <v>122</v>
      </c>
      <c r="H4" s="78" t="s">
        <v>119</v>
      </c>
      <c r="I4" s="79"/>
      <c r="J4" s="80"/>
      <c r="K4" s="80"/>
      <c r="L4" s="80"/>
      <c r="M4" s="80"/>
      <c r="N4" s="80"/>
      <c r="O4" s="80"/>
      <c r="P4" s="80"/>
      <c r="Q4" s="80"/>
      <c r="R4" s="80"/>
      <c r="S4" s="202">
        <f>MAX(O5:R54)</f>
        <v>0</v>
      </c>
      <c r="T4" s="245"/>
      <c r="U4" s="261"/>
      <c r="V4" s="267"/>
      <c r="W4" s="268"/>
      <c r="X4" s="274" t="s">
        <v>268</v>
      </c>
      <c r="Y4" s="275"/>
      <c r="Z4" s="275"/>
      <c r="AA4" s="275"/>
      <c r="AB4" s="276"/>
      <c r="AC4" s="42"/>
      <c r="AD4" s="42"/>
      <c r="AE4" s="42"/>
      <c r="AF4" s="42"/>
      <c r="AG4" s="42"/>
      <c r="AH4" s="10" t="str">
        <f>X4</f>
        <v>【繊維ファイバー工学分野において、基礎となる知識がある】
Possesses fundamental knowledge in the textile and fiber engineering field.</v>
      </c>
      <c r="AI4" s="10">
        <f>S4</f>
        <v>0</v>
      </c>
      <c r="AJ4" s="3"/>
      <c r="AK4" s="3"/>
      <c r="AL4" s="3"/>
    </row>
    <row r="5" spans="1:38" ht="21" x14ac:dyDescent="0.15">
      <c r="A5" s="248"/>
      <c r="B5" s="228" t="s">
        <v>276</v>
      </c>
      <c r="C5" s="81" t="str">
        <f>B5</f>
        <v>共通分野
Common field</v>
      </c>
      <c r="D5" s="82" t="s">
        <v>97</v>
      </c>
      <c r="E5" s="11"/>
      <c r="F5" s="11"/>
      <c r="G5" s="11"/>
      <c r="H5" s="12"/>
      <c r="I5" s="83" t="e">
        <f>IF(SUM(E5:H5)=0,NA(),SUM(E5:H5))</f>
        <v>#N/A</v>
      </c>
      <c r="J5" s="84"/>
      <c r="K5" s="84"/>
      <c r="L5" s="84"/>
      <c r="M5" s="84"/>
      <c r="N5" s="84">
        <f>COUNTA(E5:H5)</f>
        <v>0</v>
      </c>
      <c r="O5" s="190" t="str">
        <f>IFERROR(IF(AVERAGE(I5:I54)=0,NA(),AVERAGE(I5:I54)),"")</f>
        <v/>
      </c>
      <c r="P5" s="190" t="str">
        <f>IFERROR(IF(AVERAGE(J5:J54)=0,NA(),AVERAGE(J5:J54)),"")</f>
        <v/>
      </c>
      <c r="Q5" s="190" t="str">
        <f>IFERROR(IF(AVERAGE(K5:K54)=0,NA(),AVERAGE(K5:K54)),"")</f>
        <v/>
      </c>
      <c r="R5" s="190" t="str">
        <f>IFERROR(IF(AVERAGE(L5:L54)=0,NA(),AVERAGE(L5:L54)),"")</f>
        <v/>
      </c>
      <c r="S5" s="203"/>
      <c r="T5" s="238"/>
      <c r="U5" s="262"/>
      <c r="V5" s="269"/>
      <c r="W5" s="270"/>
      <c r="X5" s="277"/>
      <c r="Y5" s="278"/>
      <c r="Z5" s="278"/>
      <c r="AA5" s="278"/>
      <c r="AB5" s="279"/>
      <c r="AC5" s="42"/>
      <c r="AD5" s="42"/>
      <c r="AE5" s="42"/>
      <c r="AF5" s="42"/>
      <c r="AG5" s="42"/>
      <c r="AH5" s="9"/>
      <c r="AI5" s="9"/>
    </row>
    <row r="6" spans="1:38" ht="21" x14ac:dyDescent="0.15">
      <c r="A6" s="248"/>
      <c r="B6" s="206"/>
      <c r="C6" s="85" t="str">
        <f>B5</f>
        <v>共通分野
Common field</v>
      </c>
      <c r="D6" s="82" t="s">
        <v>99</v>
      </c>
      <c r="E6" s="11"/>
      <c r="F6" s="11"/>
      <c r="G6" s="11"/>
      <c r="H6" s="12"/>
      <c r="I6" s="83"/>
      <c r="J6" s="84" t="e">
        <f>IF(SUM(E6:H6)=0,NA(),SUM(E6:H6))</f>
        <v>#N/A</v>
      </c>
      <c r="K6" s="84"/>
      <c r="L6" s="84"/>
      <c r="M6" s="84"/>
      <c r="N6" s="84">
        <f t="shared" ref="N6:N92" si="0">COUNTA(E6:H6)</f>
        <v>0</v>
      </c>
      <c r="O6" s="190"/>
      <c r="P6" s="190"/>
      <c r="Q6" s="190"/>
      <c r="R6" s="190"/>
      <c r="S6" s="203"/>
      <c r="T6" s="238"/>
      <c r="U6" s="262"/>
      <c r="V6" s="269"/>
      <c r="W6" s="270"/>
      <c r="X6" s="277"/>
      <c r="Y6" s="278"/>
      <c r="Z6" s="278"/>
      <c r="AA6" s="278"/>
      <c r="AB6" s="279"/>
      <c r="AC6" s="42"/>
      <c r="AD6" s="42"/>
      <c r="AE6" s="42"/>
      <c r="AF6" s="42"/>
      <c r="AG6" s="42"/>
      <c r="AH6" s="9"/>
      <c r="AI6" s="9"/>
    </row>
    <row r="7" spans="1:38" ht="21" x14ac:dyDescent="0.15">
      <c r="A7" s="248"/>
      <c r="B7" s="206"/>
      <c r="C7" s="85" t="str">
        <f>B5</f>
        <v>共通分野
Common field</v>
      </c>
      <c r="D7" s="82" t="s">
        <v>101</v>
      </c>
      <c r="E7" s="11"/>
      <c r="F7" s="11"/>
      <c r="G7" s="11"/>
      <c r="H7" s="12"/>
      <c r="I7" s="83"/>
      <c r="J7" s="84"/>
      <c r="K7" s="84" t="e">
        <f>IF(SUM(E7:H7)=0,NA(),SUM(E7:H7))</f>
        <v>#N/A</v>
      </c>
      <c r="L7" s="84"/>
      <c r="M7" s="84"/>
      <c r="N7" s="84">
        <f t="shared" si="0"/>
        <v>0</v>
      </c>
      <c r="O7" s="190"/>
      <c r="P7" s="190"/>
      <c r="Q7" s="190"/>
      <c r="R7" s="190"/>
      <c r="S7" s="203"/>
      <c r="T7" s="238"/>
      <c r="U7" s="262"/>
      <c r="V7" s="269"/>
      <c r="W7" s="270"/>
      <c r="X7" s="277"/>
      <c r="Y7" s="278"/>
      <c r="Z7" s="278"/>
      <c r="AA7" s="278"/>
      <c r="AB7" s="279"/>
      <c r="AC7" s="42"/>
      <c r="AD7" s="42"/>
      <c r="AE7" s="42"/>
      <c r="AF7" s="42"/>
      <c r="AG7" s="42"/>
      <c r="AH7" s="9"/>
      <c r="AI7" s="9"/>
    </row>
    <row r="8" spans="1:38" ht="21" x14ac:dyDescent="0.15">
      <c r="A8" s="248"/>
      <c r="B8" s="206"/>
      <c r="C8" s="85" t="str">
        <f>B5</f>
        <v>共通分野
Common field</v>
      </c>
      <c r="D8" s="86" t="s">
        <v>103</v>
      </c>
      <c r="E8" s="11"/>
      <c r="F8" s="11"/>
      <c r="G8" s="11"/>
      <c r="H8" s="12"/>
      <c r="I8" s="83"/>
      <c r="J8" s="84"/>
      <c r="K8" s="84"/>
      <c r="L8" s="84" t="e">
        <f>IF(SUM(E8:H8)=0,NA(),SUM(E8:H8))</f>
        <v>#N/A</v>
      </c>
      <c r="M8" s="84"/>
      <c r="N8" s="84">
        <f t="shared" si="0"/>
        <v>0</v>
      </c>
      <c r="O8" s="190"/>
      <c r="P8" s="190"/>
      <c r="Q8" s="190"/>
      <c r="R8" s="190"/>
      <c r="S8" s="203"/>
      <c r="T8" s="238"/>
      <c r="U8" s="262"/>
      <c r="V8" s="269"/>
      <c r="W8" s="270"/>
      <c r="X8" s="277"/>
      <c r="Y8" s="278"/>
      <c r="Z8" s="278"/>
      <c r="AA8" s="278"/>
      <c r="AB8" s="279"/>
      <c r="AC8" s="42"/>
      <c r="AD8" s="42"/>
      <c r="AE8" s="42"/>
      <c r="AF8" s="42"/>
      <c r="AG8" s="42"/>
      <c r="AH8" s="9"/>
      <c r="AI8" s="9"/>
    </row>
    <row r="9" spans="1:38" ht="21.75" thickBot="1" x14ac:dyDescent="0.2">
      <c r="A9" s="248"/>
      <c r="B9" s="207"/>
      <c r="C9" s="87" t="str">
        <f>B5</f>
        <v>共通分野
Common field</v>
      </c>
      <c r="D9" s="88" t="s">
        <v>105</v>
      </c>
      <c r="E9" s="13"/>
      <c r="F9" s="13"/>
      <c r="G9" s="13"/>
      <c r="H9" s="14"/>
      <c r="I9" s="83"/>
      <c r="J9" s="84"/>
      <c r="K9" s="84"/>
      <c r="L9" s="84"/>
      <c r="M9" s="84" t="e">
        <f>IF(SUM(E9:H9)=0,NA(),SUM(E9:H9))</f>
        <v>#N/A</v>
      </c>
      <c r="N9" s="84">
        <f t="shared" si="0"/>
        <v>0</v>
      </c>
      <c r="O9" s="190"/>
      <c r="P9" s="190"/>
      <c r="Q9" s="190"/>
      <c r="R9" s="190"/>
      <c r="S9" s="203"/>
      <c r="T9" s="238"/>
      <c r="U9" s="262"/>
      <c r="V9" s="269"/>
      <c r="W9" s="270"/>
      <c r="X9" s="277"/>
      <c r="Y9" s="278"/>
      <c r="Z9" s="278"/>
      <c r="AA9" s="278"/>
      <c r="AB9" s="279"/>
      <c r="AC9" s="42"/>
      <c r="AD9" s="42"/>
      <c r="AE9" s="42"/>
      <c r="AF9" s="42"/>
      <c r="AG9" s="42"/>
      <c r="AH9" s="9"/>
      <c r="AI9" s="9"/>
    </row>
    <row r="10" spans="1:38" ht="21" x14ac:dyDescent="0.15">
      <c r="A10" s="248"/>
      <c r="B10" s="205" t="s">
        <v>277</v>
      </c>
      <c r="C10" s="85" t="str">
        <f>B10</f>
        <v>フロンティアファイバー
Frontier Fiber field</v>
      </c>
      <c r="D10" s="91" t="s">
        <v>97</v>
      </c>
      <c r="E10" s="15"/>
      <c r="F10" s="15"/>
      <c r="G10" s="15"/>
      <c r="H10" s="16"/>
      <c r="I10" s="83" t="e">
        <f>IF(SUM(E10:H10)=0,NA(),SUM(E10:H10))</f>
        <v>#N/A</v>
      </c>
      <c r="J10" s="84"/>
      <c r="K10" s="84"/>
      <c r="L10" s="84"/>
      <c r="M10" s="84"/>
      <c r="N10" s="84">
        <f t="shared" si="0"/>
        <v>0</v>
      </c>
      <c r="O10" s="190"/>
      <c r="P10" s="190"/>
      <c r="Q10" s="190"/>
      <c r="R10" s="190"/>
      <c r="S10" s="203"/>
      <c r="T10" s="238"/>
      <c r="U10" s="262"/>
      <c r="V10" s="269"/>
      <c r="W10" s="270"/>
      <c r="X10" s="277"/>
      <c r="Y10" s="278"/>
      <c r="Z10" s="278"/>
      <c r="AA10" s="278"/>
      <c r="AB10" s="279"/>
      <c r="AC10" s="42"/>
      <c r="AD10" s="42"/>
      <c r="AE10" s="42"/>
      <c r="AF10" s="42"/>
      <c r="AG10" s="42"/>
      <c r="AH10" s="9"/>
      <c r="AI10" s="9"/>
    </row>
    <row r="11" spans="1:38" ht="21" x14ac:dyDescent="0.15">
      <c r="A11" s="248"/>
      <c r="B11" s="206"/>
      <c r="C11" s="85" t="str">
        <f>B10</f>
        <v>フロンティアファイバー
Frontier Fiber field</v>
      </c>
      <c r="D11" s="82" t="s">
        <v>99</v>
      </c>
      <c r="E11" s="11"/>
      <c r="F11" s="11"/>
      <c r="G11" s="11"/>
      <c r="H11" s="12"/>
      <c r="I11" s="83"/>
      <c r="J11" s="84" t="e">
        <f>IF(SUM(E11:H11)=0,NA(),SUM(E11:H11))</f>
        <v>#N/A</v>
      </c>
      <c r="K11" s="84"/>
      <c r="L11" s="84"/>
      <c r="M11" s="84"/>
      <c r="N11" s="84">
        <f t="shared" si="0"/>
        <v>0</v>
      </c>
      <c r="O11" s="190"/>
      <c r="P11" s="190"/>
      <c r="Q11" s="190"/>
      <c r="R11" s="190"/>
      <c r="S11" s="203"/>
      <c r="T11" s="238"/>
      <c r="U11" s="262"/>
      <c r="V11" s="269"/>
      <c r="W11" s="270"/>
      <c r="X11" s="277"/>
      <c r="Y11" s="278"/>
      <c r="Z11" s="278"/>
      <c r="AA11" s="278"/>
      <c r="AB11" s="279"/>
      <c r="AC11" s="42"/>
      <c r="AD11" s="42"/>
      <c r="AE11" s="42"/>
      <c r="AF11" s="42"/>
      <c r="AG11" s="42"/>
      <c r="AH11" s="9"/>
      <c r="AI11" s="9"/>
    </row>
    <row r="12" spans="1:38" ht="21" x14ac:dyDescent="0.15">
      <c r="A12" s="248"/>
      <c r="B12" s="206"/>
      <c r="C12" s="85" t="str">
        <f>B10</f>
        <v>フロンティアファイバー
Frontier Fiber field</v>
      </c>
      <c r="D12" s="82" t="s">
        <v>101</v>
      </c>
      <c r="E12" s="11"/>
      <c r="F12" s="11"/>
      <c r="G12" s="11"/>
      <c r="H12" s="12"/>
      <c r="I12" s="83"/>
      <c r="J12" s="84"/>
      <c r="K12" s="84" t="e">
        <f>IF(SUM(E12:H12)=0,NA(),SUM(E12:H12))</f>
        <v>#N/A</v>
      </c>
      <c r="L12" s="84"/>
      <c r="M12" s="84"/>
      <c r="N12" s="84">
        <f t="shared" si="0"/>
        <v>0</v>
      </c>
      <c r="O12" s="190"/>
      <c r="P12" s="190"/>
      <c r="Q12" s="190"/>
      <c r="R12" s="190"/>
      <c r="S12" s="203"/>
      <c r="T12" s="238"/>
      <c r="U12" s="262"/>
      <c r="V12" s="269"/>
      <c r="W12" s="270"/>
      <c r="X12" s="277"/>
      <c r="Y12" s="278"/>
      <c r="Z12" s="278"/>
      <c r="AA12" s="278"/>
      <c r="AB12" s="279"/>
      <c r="AC12" s="42"/>
      <c r="AD12" s="42"/>
      <c r="AE12" s="42"/>
      <c r="AF12" s="42"/>
      <c r="AG12" s="42"/>
      <c r="AH12" s="9"/>
      <c r="AI12" s="9"/>
    </row>
    <row r="13" spans="1:38" ht="21" x14ac:dyDescent="0.15">
      <c r="A13" s="248"/>
      <c r="B13" s="206"/>
      <c r="C13" s="85" t="str">
        <f>B10</f>
        <v>フロンティアファイバー
Frontier Fiber field</v>
      </c>
      <c r="D13" s="86" t="s">
        <v>103</v>
      </c>
      <c r="E13" s="11"/>
      <c r="F13" s="11"/>
      <c r="G13" s="11"/>
      <c r="H13" s="12"/>
      <c r="I13" s="83"/>
      <c r="J13" s="84"/>
      <c r="K13" s="84"/>
      <c r="L13" s="84" t="e">
        <f>IF(SUM(E13:H13)=0,NA(),SUM(E13:H13))</f>
        <v>#N/A</v>
      </c>
      <c r="M13" s="84"/>
      <c r="N13" s="84">
        <f t="shared" si="0"/>
        <v>0</v>
      </c>
      <c r="O13" s="190"/>
      <c r="P13" s="190"/>
      <c r="Q13" s="190"/>
      <c r="R13" s="190"/>
      <c r="S13" s="203"/>
      <c r="T13" s="238"/>
      <c r="U13" s="262"/>
      <c r="V13" s="269"/>
      <c r="W13" s="270"/>
      <c r="X13" s="277"/>
      <c r="Y13" s="278"/>
      <c r="Z13" s="278"/>
      <c r="AA13" s="278"/>
      <c r="AB13" s="279"/>
      <c r="AC13" s="42"/>
      <c r="AD13" s="42"/>
      <c r="AE13" s="42"/>
      <c r="AF13" s="42"/>
      <c r="AG13" s="42"/>
      <c r="AH13" s="9"/>
      <c r="AI13" s="9"/>
    </row>
    <row r="14" spans="1:38" ht="21.75" thickBot="1" x14ac:dyDescent="0.2">
      <c r="A14" s="248"/>
      <c r="B14" s="207"/>
      <c r="C14" s="87" t="str">
        <f>B10</f>
        <v>フロンティアファイバー
Frontier Fiber field</v>
      </c>
      <c r="D14" s="88" t="s">
        <v>105</v>
      </c>
      <c r="E14" s="13"/>
      <c r="F14" s="13"/>
      <c r="G14" s="13"/>
      <c r="H14" s="14"/>
      <c r="I14" s="83"/>
      <c r="J14" s="84"/>
      <c r="K14" s="84"/>
      <c r="L14" s="84"/>
      <c r="M14" s="84" t="e">
        <f>IF(SUM(E14:H14)=0,NA(),SUM(E14:H14))</f>
        <v>#N/A</v>
      </c>
      <c r="N14" s="84">
        <f t="shared" si="0"/>
        <v>0</v>
      </c>
      <c r="O14" s="190"/>
      <c r="P14" s="190"/>
      <c r="Q14" s="190"/>
      <c r="R14" s="190"/>
      <c r="S14" s="203"/>
      <c r="T14" s="238"/>
      <c r="U14" s="262"/>
      <c r="V14" s="269"/>
      <c r="W14" s="270"/>
      <c r="X14" s="277"/>
      <c r="Y14" s="278"/>
      <c r="Z14" s="278"/>
      <c r="AA14" s="278"/>
      <c r="AB14" s="279"/>
      <c r="AC14" s="42"/>
      <c r="AD14" s="42"/>
      <c r="AE14" s="42"/>
      <c r="AF14" s="42"/>
      <c r="AG14" s="42"/>
      <c r="AH14" s="9"/>
      <c r="AI14" s="9"/>
    </row>
    <row r="15" spans="1:38" ht="21" x14ac:dyDescent="0.15">
      <c r="A15" s="248"/>
      <c r="B15" s="205" t="s">
        <v>278</v>
      </c>
      <c r="C15" s="85" t="str">
        <f>B15</f>
        <v>バイオ・メディカルファイバー
Biomedical Fiber field</v>
      </c>
      <c r="D15" s="91" t="s">
        <v>97</v>
      </c>
      <c r="E15" s="15"/>
      <c r="F15" s="15"/>
      <c r="G15" s="15"/>
      <c r="H15" s="16"/>
      <c r="I15" s="83" t="e">
        <f>IF(SUM(E15:H15)=0,NA(),SUM(E15:H15))</f>
        <v>#N/A</v>
      </c>
      <c r="J15" s="84"/>
      <c r="K15" s="84"/>
      <c r="L15" s="84"/>
      <c r="M15" s="84"/>
      <c r="N15" s="84">
        <f t="shared" si="0"/>
        <v>0</v>
      </c>
      <c r="O15" s="190"/>
      <c r="P15" s="190"/>
      <c r="Q15" s="190"/>
      <c r="R15" s="190"/>
      <c r="S15" s="203"/>
      <c r="T15" s="238"/>
      <c r="U15" s="262"/>
      <c r="V15" s="269"/>
      <c r="W15" s="270"/>
      <c r="X15" s="277"/>
      <c r="Y15" s="278"/>
      <c r="Z15" s="278"/>
      <c r="AA15" s="278"/>
      <c r="AB15" s="279"/>
      <c r="AC15" s="42"/>
      <c r="AD15" s="42"/>
      <c r="AE15" s="42"/>
      <c r="AF15" s="42"/>
      <c r="AG15" s="42"/>
      <c r="AH15" s="9"/>
      <c r="AI15" s="9"/>
    </row>
    <row r="16" spans="1:38" ht="21" x14ac:dyDescent="0.15">
      <c r="A16" s="248"/>
      <c r="B16" s="206"/>
      <c r="C16" s="85" t="str">
        <f>B15</f>
        <v>バイオ・メディカルファイバー
Biomedical Fiber field</v>
      </c>
      <c r="D16" s="82" t="s">
        <v>99</v>
      </c>
      <c r="E16" s="11"/>
      <c r="F16" s="11"/>
      <c r="G16" s="11"/>
      <c r="H16" s="12"/>
      <c r="I16" s="83"/>
      <c r="J16" s="84" t="e">
        <f>IF(SUM(E16:H16)=0,NA(),SUM(E16:H16))</f>
        <v>#N/A</v>
      </c>
      <c r="K16" s="84"/>
      <c r="L16" s="84"/>
      <c r="M16" s="84"/>
      <c r="N16" s="84">
        <f t="shared" si="0"/>
        <v>0</v>
      </c>
      <c r="O16" s="190"/>
      <c r="P16" s="190"/>
      <c r="Q16" s="190"/>
      <c r="R16" s="190"/>
      <c r="S16" s="203"/>
      <c r="T16" s="238"/>
      <c r="U16" s="262"/>
      <c r="V16" s="269"/>
      <c r="W16" s="270"/>
      <c r="X16" s="277"/>
      <c r="Y16" s="278"/>
      <c r="Z16" s="278"/>
      <c r="AA16" s="278"/>
      <c r="AB16" s="279"/>
      <c r="AC16" s="42"/>
      <c r="AD16" s="42"/>
      <c r="AE16" s="42"/>
      <c r="AF16" s="42"/>
      <c r="AG16" s="42"/>
      <c r="AH16" s="9"/>
      <c r="AI16" s="9"/>
    </row>
    <row r="17" spans="1:35" ht="21" x14ac:dyDescent="0.15">
      <c r="A17" s="248"/>
      <c r="B17" s="206"/>
      <c r="C17" s="85" t="str">
        <f>B15</f>
        <v>バイオ・メディカルファイバー
Biomedical Fiber field</v>
      </c>
      <c r="D17" s="82" t="s">
        <v>101</v>
      </c>
      <c r="E17" s="11"/>
      <c r="F17" s="11"/>
      <c r="G17" s="11"/>
      <c r="H17" s="12"/>
      <c r="I17" s="83"/>
      <c r="J17" s="84"/>
      <c r="K17" s="84" t="e">
        <f>IF(SUM(E17:H17)=0,NA(),SUM(E17:H17))</f>
        <v>#N/A</v>
      </c>
      <c r="L17" s="84"/>
      <c r="M17" s="84"/>
      <c r="N17" s="84">
        <f t="shared" si="0"/>
        <v>0</v>
      </c>
      <c r="O17" s="190"/>
      <c r="P17" s="190"/>
      <c r="Q17" s="190"/>
      <c r="R17" s="190"/>
      <c r="S17" s="203"/>
      <c r="T17" s="238"/>
      <c r="U17" s="262"/>
      <c r="V17" s="269"/>
      <c r="W17" s="270"/>
      <c r="X17" s="277"/>
      <c r="Y17" s="278"/>
      <c r="Z17" s="278"/>
      <c r="AA17" s="278"/>
      <c r="AB17" s="279"/>
      <c r="AC17" s="42"/>
      <c r="AD17" s="42"/>
      <c r="AE17" s="42"/>
      <c r="AF17" s="42"/>
      <c r="AG17" s="42"/>
      <c r="AH17" s="9"/>
      <c r="AI17" s="9"/>
    </row>
    <row r="18" spans="1:35" ht="21" x14ac:dyDescent="0.15">
      <c r="A18" s="248"/>
      <c r="B18" s="206"/>
      <c r="C18" s="85" t="str">
        <f>B15</f>
        <v>バイオ・メディカルファイバー
Biomedical Fiber field</v>
      </c>
      <c r="D18" s="86" t="s">
        <v>103</v>
      </c>
      <c r="E18" s="11"/>
      <c r="F18" s="11"/>
      <c r="G18" s="11"/>
      <c r="H18" s="12"/>
      <c r="I18" s="83"/>
      <c r="J18" s="84"/>
      <c r="K18" s="84"/>
      <c r="L18" s="84" t="e">
        <f>IF(SUM(E18:H18)=0,NA(),SUM(E18:H18))</f>
        <v>#N/A</v>
      </c>
      <c r="M18" s="84"/>
      <c r="N18" s="84">
        <f t="shared" si="0"/>
        <v>0</v>
      </c>
      <c r="O18" s="190"/>
      <c r="P18" s="190"/>
      <c r="Q18" s="190"/>
      <c r="R18" s="190"/>
      <c r="S18" s="203"/>
      <c r="T18" s="238"/>
      <c r="U18" s="262"/>
      <c r="V18" s="269"/>
      <c r="W18" s="270"/>
      <c r="X18" s="277"/>
      <c r="Y18" s="278"/>
      <c r="Z18" s="278"/>
      <c r="AA18" s="278"/>
      <c r="AB18" s="279"/>
      <c r="AC18" s="42"/>
      <c r="AD18" s="42"/>
      <c r="AE18" s="42"/>
      <c r="AF18" s="42"/>
      <c r="AG18" s="42"/>
      <c r="AH18" s="9"/>
      <c r="AI18" s="9"/>
    </row>
    <row r="19" spans="1:35" ht="21.75" thickBot="1" x14ac:dyDescent="0.2">
      <c r="A19" s="248"/>
      <c r="B19" s="207"/>
      <c r="C19" s="87" t="str">
        <f>B15</f>
        <v>バイオ・メディカルファイバー
Biomedical Fiber field</v>
      </c>
      <c r="D19" s="88" t="s">
        <v>105</v>
      </c>
      <c r="E19" s="13"/>
      <c r="F19" s="13"/>
      <c r="G19" s="13"/>
      <c r="H19" s="14"/>
      <c r="I19" s="83"/>
      <c r="J19" s="84"/>
      <c r="K19" s="84"/>
      <c r="L19" s="84"/>
      <c r="M19" s="84" t="e">
        <f>IF(SUM(E19:H19)=0,NA(),SUM(E19:H19))</f>
        <v>#N/A</v>
      </c>
      <c r="N19" s="84">
        <f t="shared" si="0"/>
        <v>0</v>
      </c>
      <c r="O19" s="190"/>
      <c r="P19" s="190"/>
      <c r="Q19" s="190"/>
      <c r="R19" s="190"/>
      <c r="S19" s="203"/>
      <c r="T19" s="238"/>
      <c r="U19" s="262"/>
      <c r="V19" s="269"/>
      <c r="W19" s="270"/>
      <c r="X19" s="277"/>
      <c r="Y19" s="278"/>
      <c r="Z19" s="278"/>
      <c r="AA19" s="278"/>
      <c r="AB19" s="279"/>
      <c r="AC19" s="42"/>
      <c r="AD19" s="42"/>
      <c r="AE19" s="42"/>
      <c r="AF19" s="42"/>
      <c r="AG19" s="42"/>
      <c r="AH19" s="9"/>
      <c r="AI19" s="9"/>
    </row>
    <row r="20" spans="1:35" ht="21" x14ac:dyDescent="0.15">
      <c r="A20" s="248"/>
      <c r="B20" s="205" t="s">
        <v>279</v>
      </c>
      <c r="C20" s="85" t="str">
        <f>B20</f>
        <v>スマートテキスタイル
Smart Textiles field</v>
      </c>
      <c r="D20" s="91" t="s">
        <v>97</v>
      </c>
      <c r="E20" s="15"/>
      <c r="F20" s="15"/>
      <c r="G20" s="15"/>
      <c r="H20" s="16"/>
      <c r="I20" s="83" t="e">
        <f>IF(SUM(E20:H20)=0,NA(),SUM(E20:H20))</f>
        <v>#N/A</v>
      </c>
      <c r="J20" s="84"/>
      <c r="K20" s="84"/>
      <c r="L20" s="84"/>
      <c r="M20" s="84"/>
      <c r="N20" s="84">
        <f t="shared" si="0"/>
        <v>0</v>
      </c>
      <c r="O20" s="190"/>
      <c r="P20" s="190"/>
      <c r="Q20" s="190"/>
      <c r="R20" s="190"/>
      <c r="S20" s="203"/>
      <c r="T20" s="238"/>
      <c r="U20" s="262"/>
      <c r="V20" s="269"/>
      <c r="W20" s="270"/>
      <c r="X20" s="277"/>
      <c r="Y20" s="278"/>
      <c r="Z20" s="278"/>
      <c r="AA20" s="278"/>
      <c r="AB20" s="279"/>
      <c r="AC20" s="42"/>
      <c r="AD20" s="42"/>
      <c r="AE20" s="42"/>
      <c r="AF20" s="42"/>
      <c r="AG20" s="42"/>
      <c r="AH20" s="9"/>
      <c r="AI20" s="9"/>
    </row>
    <row r="21" spans="1:35" ht="21" x14ac:dyDescent="0.15">
      <c r="A21" s="248"/>
      <c r="B21" s="206"/>
      <c r="C21" s="85" t="str">
        <f>B20</f>
        <v>スマートテキスタイル
Smart Textiles field</v>
      </c>
      <c r="D21" s="82" t="s">
        <v>99</v>
      </c>
      <c r="E21" s="11"/>
      <c r="F21" s="11"/>
      <c r="G21" s="11"/>
      <c r="H21" s="12"/>
      <c r="I21" s="83"/>
      <c r="J21" s="84" t="e">
        <f>IF(SUM(E21:H21)=0,NA(),SUM(E21:H21))</f>
        <v>#N/A</v>
      </c>
      <c r="K21" s="84"/>
      <c r="L21" s="84"/>
      <c r="M21" s="84"/>
      <c r="N21" s="84">
        <f t="shared" si="0"/>
        <v>0</v>
      </c>
      <c r="O21" s="190"/>
      <c r="P21" s="190"/>
      <c r="Q21" s="190"/>
      <c r="R21" s="190"/>
      <c r="S21" s="203"/>
      <c r="T21" s="238"/>
      <c r="U21" s="262"/>
      <c r="V21" s="269"/>
      <c r="W21" s="270"/>
      <c r="X21" s="277"/>
      <c r="Y21" s="278"/>
      <c r="Z21" s="278"/>
      <c r="AA21" s="278"/>
      <c r="AB21" s="279"/>
      <c r="AC21" s="42"/>
      <c r="AD21" s="42"/>
      <c r="AE21" s="42"/>
      <c r="AF21" s="42"/>
      <c r="AG21" s="42"/>
      <c r="AH21" s="9"/>
      <c r="AI21" s="9"/>
    </row>
    <row r="22" spans="1:35" ht="21" x14ac:dyDescent="0.15">
      <c r="A22" s="248"/>
      <c r="B22" s="206"/>
      <c r="C22" s="85" t="str">
        <f>B20</f>
        <v>スマートテキスタイル
Smart Textiles field</v>
      </c>
      <c r="D22" s="82" t="s">
        <v>101</v>
      </c>
      <c r="E22" s="11"/>
      <c r="F22" s="11"/>
      <c r="G22" s="11"/>
      <c r="H22" s="12"/>
      <c r="I22" s="83"/>
      <c r="J22" s="84"/>
      <c r="K22" s="84" t="e">
        <f>IF(SUM(E22:H22)=0,NA(),SUM(E22:H22))</f>
        <v>#N/A</v>
      </c>
      <c r="L22" s="84"/>
      <c r="M22" s="84"/>
      <c r="N22" s="84">
        <f t="shared" si="0"/>
        <v>0</v>
      </c>
      <c r="O22" s="190"/>
      <c r="P22" s="190"/>
      <c r="Q22" s="190"/>
      <c r="R22" s="190"/>
      <c r="S22" s="203"/>
      <c r="T22" s="238"/>
      <c r="U22" s="262"/>
      <c r="V22" s="269"/>
      <c r="W22" s="270"/>
      <c r="X22" s="277"/>
      <c r="Y22" s="278"/>
      <c r="Z22" s="278"/>
      <c r="AA22" s="278"/>
      <c r="AB22" s="279"/>
      <c r="AC22" s="42"/>
      <c r="AD22" s="42"/>
      <c r="AE22" s="42"/>
      <c r="AF22" s="42"/>
      <c r="AG22" s="42"/>
      <c r="AH22" s="9"/>
      <c r="AI22" s="9"/>
    </row>
    <row r="23" spans="1:35" ht="21" x14ac:dyDescent="0.15">
      <c r="A23" s="248"/>
      <c r="B23" s="206"/>
      <c r="C23" s="85" t="str">
        <f>B20</f>
        <v>スマートテキスタイル
Smart Textiles field</v>
      </c>
      <c r="D23" s="86" t="s">
        <v>103</v>
      </c>
      <c r="E23" s="11"/>
      <c r="F23" s="11"/>
      <c r="G23" s="11"/>
      <c r="H23" s="12"/>
      <c r="I23" s="83"/>
      <c r="J23" s="84"/>
      <c r="K23" s="84"/>
      <c r="L23" s="84" t="e">
        <f>IF(SUM(E23:H23)=0,NA(),SUM(E23:H23))</f>
        <v>#N/A</v>
      </c>
      <c r="M23" s="84"/>
      <c r="N23" s="84">
        <f t="shared" si="0"/>
        <v>0</v>
      </c>
      <c r="O23" s="190"/>
      <c r="P23" s="190"/>
      <c r="Q23" s="190"/>
      <c r="R23" s="190"/>
      <c r="S23" s="203"/>
      <c r="T23" s="238"/>
      <c r="U23" s="262"/>
      <c r="V23" s="269"/>
      <c r="W23" s="270"/>
      <c r="X23" s="277"/>
      <c r="Y23" s="278"/>
      <c r="Z23" s="278"/>
      <c r="AA23" s="278"/>
      <c r="AB23" s="279"/>
      <c r="AC23" s="42"/>
      <c r="AD23" s="42"/>
      <c r="AE23" s="42"/>
      <c r="AF23" s="42"/>
      <c r="AG23" s="42"/>
      <c r="AH23" s="9"/>
      <c r="AI23" s="9"/>
    </row>
    <row r="24" spans="1:35" ht="21.75" thickBot="1" x14ac:dyDescent="0.2">
      <c r="A24" s="248"/>
      <c r="B24" s="207"/>
      <c r="C24" s="87" t="str">
        <f>B20</f>
        <v>スマートテキスタイル
Smart Textiles field</v>
      </c>
      <c r="D24" s="88" t="s">
        <v>105</v>
      </c>
      <c r="E24" s="13"/>
      <c r="F24" s="13"/>
      <c r="G24" s="13"/>
      <c r="H24" s="14"/>
      <c r="I24" s="83"/>
      <c r="J24" s="84"/>
      <c r="K24" s="84"/>
      <c r="L24" s="84"/>
      <c r="M24" s="84" t="e">
        <f>IF(SUM(E24:H24)=0,NA(),SUM(E24:H24))</f>
        <v>#N/A</v>
      </c>
      <c r="N24" s="84">
        <f t="shared" si="0"/>
        <v>0</v>
      </c>
      <c r="O24" s="190"/>
      <c r="P24" s="190"/>
      <c r="Q24" s="190"/>
      <c r="R24" s="190"/>
      <c r="S24" s="203"/>
      <c r="T24" s="238"/>
      <c r="U24" s="262"/>
      <c r="V24" s="269"/>
      <c r="W24" s="270"/>
      <c r="X24" s="277"/>
      <c r="Y24" s="278"/>
      <c r="Z24" s="278"/>
      <c r="AA24" s="278"/>
      <c r="AB24" s="279"/>
      <c r="AC24" s="42"/>
      <c r="AD24" s="42"/>
      <c r="AE24" s="42"/>
      <c r="AF24" s="42"/>
      <c r="AG24" s="42"/>
      <c r="AH24" s="9"/>
      <c r="AI24" s="9"/>
    </row>
    <row r="25" spans="1:35" ht="21" x14ac:dyDescent="0.15">
      <c r="A25" s="248"/>
      <c r="B25" s="205" t="s">
        <v>280</v>
      </c>
      <c r="C25" s="85" t="str">
        <f>B25</f>
        <v>感性・ファッション工学
Kansei and Fashion Engineering field</v>
      </c>
      <c r="D25" s="91" t="s">
        <v>97</v>
      </c>
      <c r="E25" s="15"/>
      <c r="F25" s="15"/>
      <c r="G25" s="15"/>
      <c r="H25" s="16"/>
      <c r="I25" s="83" t="e">
        <f>IF(SUM(E25:H25)=0,NA(),SUM(E25:H25))</f>
        <v>#N/A</v>
      </c>
      <c r="J25" s="84"/>
      <c r="K25" s="84"/>
      <c r="L25" s="84"/>
      <c r="M25" s="84"/>
      <c r="N25" s="84">
        <f t="shared" si="0"/>
        <v>0</v>
      </c>
      <c r="O25" s="190"/>
      <c r="P25" s="190"/>
      <c r="Q25" s="190"/>
      <c r="R25" s="190"/>
      <c r="S25" s="203"/>
      <c r="T25" s="238"/>
      <c r="U25" s="262"/>
      <c r="V25" s="269"/>
      <c r="W25" s="270"/>
      <c r="X25" s="277"/>
      <c r="Y25" s="278"/>
      <c r="Z25" s="278"/>
      <c r="AA25" s="278"/>
      <c r="AB25" s="279"/>
      <c r="AC25" s="42"/>
      <c r="AD25" s="42"/>
      <c r="AE25" s="42"/>
      <c r="AF25" s="42"/>
      <c r="AG25" s="42"/>
      <c r="AH25" s="9"/>
      <c r="AI25" s="9"/>
    </row>
    <row r="26" spans="1:35" ht="21" x14ac:dyDescent="0.15">
      <c r="A26" s="248"/>
      <c r="B26" s="206"/>
      <c r="C26" s="85" t="str">
        <f>B25</f>
        <v>感性・ファッション工学
Kansei and Fashion Engineering field</v>
      </c>
      <c r="D26" s="82" t="s">
        <v>99</v>
      </c>
      <c r="E26" s="11"/>
      <c r="F26" s="11"/>
      <c r="G26" s="11"/>
      <c r="H26" s="12"/>
      <c r="I26" s="83"/>
      <c r="J26" s="84" t="e">
        <f>IF(SUM(E26:H26)=0,NA(),SUM(E26:H26))</f>
        <v>#N/A</v>
      </c>
      <c r="K26" s="84"/>
      <c r="L26" s="84"/>
      <c r="M26" s="84"/>
      <c r="N26" s="84">
        <f t="shared" si="0"/>
        <v>0</v>
      </c>
      <c r="O26" s="190"/>
      <c r="P26" s="190"/>
      <c r="Q26" s="190"/>
      <c r="R26" s="190"/>
      <c r="S26" s="203"/>
      <c r="T26" s="238"/>
      <c r="U26" s="262"/>
      <c r="V26" s="269"/>
      <c r="W26" s="270"/>
      <c r="X26" s="277"/>
      <c r="Y26" s="278"/>
      <c r="Z26" s="278"/>
      <c r="AA26" s="278"/>
      <c r="AB26" s="279"/>
      <c r="AC26" s="42"/>
      <c r="AD26" s="42"/>
      <c r="AE26" s="42"/>
      <c r="AF26" s="42"/>
      <c r="AG26" s="42"/>
      <c r="AH26" s="9"/>
      <c r="AI26" s="9"/>
    </row>
    <row r="27" spans="1:35" ht="21" x14ac:dyDescent="0.15">
      <c r="A27" s="248"/>
      <c r="B27" s="206"/>
      <c r="C27" s="85" t="str">
        <f>B25</f>
        <v>感性・ファッション工学
Kansei and Fashion Engineering field</v>
      </c>
      <c r="D27" s="82" t="s">
        <v>101</v>
      </c>
      <c r="E27" s="11"/>
      <c r="F27" s="11"/>
      <c r="G27" s="11"/>
      <c r="H27" s="12"/>
      <c r="I27" s="83"/>
      <c r="J27" s="84"/>
      <c r="K27" s="84" t="e">
        <f>IF(SUM(E27:H27)=0,NA(),SUM(E27:H27))</f>
        <v>#N/A</v>
      </c>
      <c r="L27" s="84"/>
      <c r="M27" s="84"/>
      <c r="N27" s="84">
        <f t="shared" si="0"/>
        <v>0</v>
      </c>
      <c r="O27" s="190"/>
      <c r="P27" s="190"/>
      <c r="Q27" s="190"/>
      <c r="R27" s="190"/>
      <c r="S27" s="203"/>
      <c r="T27" s="238"/>
      <c r="U27" s="262"/>
      <c r="V27" s="269"/>
      <c r="W27" s="270"/>
      <c r="X27" s="277"/>
      <c r="Y27" s="278"/>
      <c r="Z27" s="278"/>
      <c r="AA27" s="278"/>
      <c r="AB27" s="279"/>
      <c r="AC27" s="42"/>
      <c r="AD27" s="42"/>
      <c r="AE27" s="42"/>
      <c r="AF27" s="42"/>
      <c r="AG27" s="42"/>
      <c r="AH27" s="9"/>
      <c r="AI27" s="9"/>
    </row>
    <row r="28" spans="1:35" ht="21" x14ac:dyDescent="0.15">
      <c r="A28" s="248"/>
      <c r="B28" s="206"/>
      <c r="C28" s="85" t="str">
        <f>B25</f>
        <v>感性・ファッション工学
Kansei and Fashion Engineering field</v>
      </c>
      <c r="D28" s="86" t="s">
        <v>103</v>
      </c>
      <c r="E28" s="11"/>
      <c r="F28" s="11"/>
      <c r="G28" s="11"/>
      <c r="H28" s="12"/>
      <c r="I28" s="83"/>
      <c r="J28" s="84"/>
      <c r="K28" s="84"/>
      <c r="L28" s="84" t="e">
        <f>IF(SUM(E28:H28)=0,NA(),SUM(E28:H28))</f>
        <v>#N/A</v>
      </c>
      <c r="M28" s="84"/>
      <c r="N28" s="84">
        <f t="shared" si="0"/>
        <v>0</v>
      </c>
      <c r="O28" s="190"/>
      <c r="P28" s="190"/>
      <c r="Q28" s="190"/>
      <c r="R28" s="190"/>
      <c r="S28" s="203"/>
      <c r="T28" s="238"/>
      <c r="U28" s="262"/>
      <c r="V28" s="269"/>
      <c r="W28" s="270"/>
      <c r="X28" s="277"/>
      <c r="Y28" s="278"/>
      <c r="Z28" s="278"/>
      <c r="AA28" s="278"/>
      <c r="AB28" s="279"/>
      <c r="AC28" s="42"/>
      <c r="AD28" s="42"/>
      <c r="AE28" s="42"/>
      <c r="AF28" s="42"/>
      <c r="AG28" s="42"/>
      <c r="AH28" s="9"/>
      <c r="AI28" s="9"/>
    </row>
    <row r="29" spans="1:35" ht="21.75" thickBot="1" x14ac:dyDescent="0.2">
      <c r="A29" s="248"/>
      <c r="B29" s="207"/>
      <c r="C29" s="87" t="str">
        <f>B25</f>
        <v>感性・ファッション工学
Kansei and Fashion Engineering field</v>
      </c>
      <c r="D29" s="88" t="s">
        <v>105</v>
      </c>
      <c r="E29" s="13"/>
      <c r="F29" s="13"/>
      <c r="G29" s="13"/>
      <c r="H29" s="14"/>
      <c r="I29" s="83"/>
      <c r="J29" s="84"/>
      <c r="K29" s="84"/>
      <c r="L29" s="84"/>
      <c r="M29" s="84" t="e">
        <f>IF(SUM(E29:H29)=0,NA(),SUM(E29:H29))</f>
        <v>#N/A</v>
      </c>
      <c r="N29" s="84">
        <f t="shared" si="0"/>
        <v>0</v>
      </c>
      <c r="O29" s="190"/>
      <c r="P29" s="190"/>
      <c r="Q29" s="190"/>
      <c r="R29" s="190"/>
      <c r="S29" s="203"/>
      <c r="T29" s="238"/>
      <c r="U29" s="262"/>
      <c r="V29" s="269"/>
      <c r="W29" s="270"/>
      <c r="X29" s="277"/>
      <c r="Y29" s="278"/>
      <c r="Z29" s="278"/>
      <c r="AA29" s="278"/>
      <c r="AB29" s="279"/>
      <c r="AC29" s="42"/>
      <c r="AD29" s="42"/>
      <c r="AE29" s="42"/>
      <c r="AF29" s="42"/>
      <c r="AG29" s="42"/>
      <c r="AH29" s="9"/>
      <c r="AI29" s="9"/>
    </row>
    <row r="30" spans="1:35" ht="21" x14ac:dyDescent="0.15">
      <c r="A30" s="248"/>
      <c r="B30" s="205" t="s">
        <v>281</v>
      </c>
      <c r="C30" s="85" t="str">
        <f>B30</f>
        <v>e-learning
Textile Fundamentals,Textile Testing</v>
      </c>
      <c r="D30" s="91" t="s">
        <v>97</v>
      </c>
      <c r="E30" s="15"/>
      <c r="F30" s="15"/>
      <c r="G30" s="15"/>
      <c r="H30" s="16"/>
      <c r="I30" s="83" t="e">
        <f>IF(SUM(E30:H30)=0,NA(),SUM(E30:H30))</f>
        <v>#N/A</v>
      </c>
      <c r="J30" s="84"/>
      <c r="K30" s="84"/>
      <c r="L30" s="84"/>
      <c r="M30" s="84"/>
      <c r="N30" s="84">
        <f t="shared" si="0"/>
        <v>0</v>
      </c>
      <c r="O30" s="190"/>
      <c r="P30" s="190"/>
      <c r="Q30" s="190"/>
      <c r="R30" s="190"/>
      <c r="S30" s="203"/>
      <c r="T30" s="238"/>
      <c r="U30" s="262"/>
      <c r="V30" s="269"/>
      <c r="W30" s="270"/>
      <c r="X30" s="277"/>
      <c r="Y30" s="278"/>
      <c r="Z30" s="278"/>
      <c r="AA30" s="278"/>
      <c r="AB30" s="279"/>
      <c r="AC30" s="42"/>
      <c r="AD30" s="42"/>
      <c r="AE30" s="42"/>
      <c r="AF30" s="42"/>
      <c r="AG30" s="42"/>
      <c r="AH30" s="9"/>
      <c r="AI30" s="9"/>
    </row>
    <row r="31" spans="1:35" ht="21" x14ac:dyDescent="0.15">
      <c r="A31" s="248"/>
      <c r="B31" s="206"/>
      <c r="C31" s="85" t="str">
        <f>B30</f>
        <v>e-learning
Textile Fundamentals,Textile Testing</v>
      </c>
      <c r="D31" s="82" t="s">
        <v>99</v>
      </c>
      <c r="E31" s="11"/>
      <c r="F31" s="11"/>
      <c r="G31" s="11"/>
      <c r="H31" s="12"/>
      <c r="I31" s="83"/>
      <c r="J31" s="84" t="e">
        <f>IF(SUM(E31:H31)=0,NA(),SUM(E31:H31))</f>
        <v>#N/A</v>
      </c>
      <c r="K31" s="84"/>
      <c r="L31" s="84"/>
      <c r="M31" s="84"/>
      <c r="N31" s="84">
        <f t="shared" si="0"/>
        <v>0</v>
      </c>
      <c r="O31" s="190"/>
      <c r="P31" s="190"/>
      <c r="Q31" s="190"/>
      <c r="R31" s="190"/>
      <c r="S31" s="203"/>
      <c r="T31" s="238"/>
      <c r="U31" s="262"/>
      <c r="V31" s="269"/>
      <c r="W31" s="270"/>
      <c r="X31" s="277"/>
      <c r="Y31" s="278"/>
      <c r="Z31" s="278"/>
      <c r="AA31" s="278"/>
      <c r="AB31" s="279"/>
      <c r="AC31" s="42"/>
      <c r="AD31" s="42"/>
      <c r="AE31" s="42"/>
      <c r="AF31" s="42"/>
      <c r="AG31" s="42"/>
      <c r="AH31" s="9"/>
      <c r="AI31" s="9"/>
    </row>
    <row r="32" spans="1:35" ht="21" x14ac:dyDescent="0.15">
      <c r="A32" s="248"/>
      <c r="B32" s="206"/>
      <c r="C32" s="85" t="str">
        <f>B30</f>
        <v>e-learning
Textile Fundamentals,Textile Testing</v>
      </c>
      <c r="D32" s="86" t="s">
        <v>101</v>
      </c>
      <c r="E32" s="11"/>
      <c r="F32" s="11"/>
      <c r="G32" s="11"/>
      <c r="H32" s="12"/>
      <c r="I32" s="83"/>
      <c r="J32" s="84"/>
      <c r="K32" s="84" t="e">
        <f>IF(SUM(E32:H32)=0,NA(),SUM(E32:H32))</f>
        <v>#N/A</v>
      </c>
      <c r="L32" s="84"/>
      <c r="M32" s="84"/>
      <c r="N32" s="84">
        <f t="shared" si="0"/>
        <v>0</v>
      </c>
      <c r="O32" s="190"/>
      <c r="P32" s="190"/>
      <c r="Q32" s="190"/>
      <c r="R32" s="190"/>
      <c r="S32" s="203"/>
      <c r="T32" s="238"/>
      <c r="U32" s="262"/>
      <c r="V32" s="269"/>
      <c r="W32" s="270"/>
      <c r="X32" s="277"/>
      <c r="Y32" s="278"/>
      <c r="Z32" s="278"/>
      <c r="AA32" s="278"/>
      <c r="AB32" s="279"/>
      <c r="AC32" s="42"/>
      <c r="AD32" s="42"/>
      <c r="AE32" s="42"/>
      <c r="AF32" s="42"/>
      <c r="AG32" s="42"/>
      <c r="AH32" s="9"/>
      <c r="AI32" s="9"/>
    </row>
    <row r="33" spans="1:35" ht="21" x14ac:dyDescent="0.15">
      <c r="A33" s="248"/>
      <c r="B33" s="206"/>
      <c r="C33" s="85" t="str">
        <f>B30</f>
        <v>e-learning
Textile Fundamentals,Textile Testing</v>
      </c>
      <c r="D33" s="86" t="s">
        <v>103</v>
      </c>
      <c r="E33" s="11"/>
      <c r="F33" s="11"/>
      <c r="G33" s="11"/>
      <c r="H33" s="12"/>
      <c r="I33" s="83"/>
      <c r="J33" s="84"/>
      <c r="K33" s="84"/>
      <c r="L33" s="84" t="e">
        <f>IF(SUM(E33:H33)=0,NA(),SUM(E33:H33))</f>
        <v>#N/A</v>
      </c>
      <c r="M33" s="84"/>
      <c r="N33" s="84">
        <f t="shared" si="0"/>
        <v>0</v>
      </c>
      <c r="O33" s="190"/>
      <c r="P33" s="190"/>
      <c r="Q33" s="190"/>
      <c r="R33" s="190"/>
      <c r="S33" s="203"/>
      <c r="T33" s="238"/>
      <c r="U33" s="262"/>
      <c r="V33" s="269"/>
      <c r="W33" s="270"/>
      <c r="X33" s="277"/>
      <c r="Y33" s="278"/>
      <c r="Z33" s="278"/>
      <c r="AA33" s="278"/>
      <c r="AB33" s="279"/>
      <c r="AC33" s="42"/>
      <c r="AD33" s="42"/>
      <c r="AE33" s="42"/>
      <c r="AF33" s="42"/>
      <c r="AG33" s="42"/>
      <c r="AH33" s="9"/>
      <c r="AI33" s="9"/>
    </row>
    <row r="34" spans="1:35" ht="21.75" thickBot="1" x14ac:dyDescent="0.2">
      <c r="A34" s="248"/>
      <c r="B34" s="207"/>
      <c r="C34" s="87" t="str">
        <f>B30</f>
        <v>e-learning
Textile Fundamentals,Textile Testing</v>
      </c>
      <c r="D34" s="88" t="s">
        <v>105</v>
      </c>
      <c r="E34" s="13"/>
      <c r="F34" s="13"/>
      <c r="G34" s="13"/>
      <c r="H34" s="14"/>
      <c r="I34" s="83"/>
      <c r="J34" s="84"/>
      <c r="K34" s="84"/>
      <c r="L34" s="84"/>
      <c r="M34" s="84" t="e">
        <f>IF(SUM(E34:H34)=0,NA(),SUM(E34:H34))</f>
        <v>#N/A</v>
      </c>
      <c r="N34" s="84">
        <f t="shared" si="0"/>
        <v>0</v>
      </c>
      <c r="O34" s="190"/>
      <c r="P34" s="190"/>
      <c r="Q34" s="190"/>
      <c r="R34" s="190"/>
      <c r="S34" s="203"/>
      <c r="T34" s="238"/>
      <c r="U34" s="262"/>
      <c r="V34" s="269"/>
      <c r="W34" s="270"/>
      <c r="X34" s="277"/>
      <c r="Y34" s="278"/>
      <c r="Z34" s="278"/>
      <c r="AA34" s="278"/>
      <c r="AB34" s="279"/>
      <c r="AC34" s="42"/>
      <c r="AD34" s="42"/>
      <c r="AE34" s="42"/>
      <c r="AF34" s="42"/>
      <c r="AG34" s="42"/>
      <c r="AH34" s="9"/>
      <c r="AI34" s="9"/>
    </row>
    <row r="35" spans="1:35" ht="21" x14ac:dyDescent="0.15">
      <c r="A35" s="248"/>
      <c r="B35" s="250" t="s">
        <v>53</v>
      </c>
      <c r="C35" s="85" t="str">
        <f>B35</f>
        <v>「International Topics on Fiber Engineering」の講義</v>
      </c>
      <c r="D35" s="91" t="s">
        <v>97</v>
      </c>
      <c r="E35" s="15"/>
      <c r="F35" s="15"/>
      <c r="G35" s="15"/>
      <c r="H35" s="16"/>
      <c r="I35" s="83" t="e">
        <f>IF(SUM(E35:H35)=0,NA(),SUM(E35:H35))</f>
        <v>#N/A</v>
      </c>
      <c r="J35" s="84"/>
      <c r="K35" s="84"/>
      <c r="L35" s="84"/>
      <c r="M35" s="84"/>
      <c r="N35" s="84">
        <f t="shared" si="0"/>
        <v>0</v>
      </c>
      <c r="O35" s="190"/>
      <c r="P35" s="190"/>
      <c r="Q35" s="190"/>
      <c r="R35" s="190"/>
      <c r="S35" s="203"/>
      <c r="T35" s="238"/>
      <c r="U35" s="262"/>
      <c r="V35" s="269"/>
      <c r="W35" s="270"/>
      <c r="X35" s="277"/>
      <c r="Y35" s="278"/>
      <c r="Z35" s="278"/>
      <c r="AA35" s="278"/>
      <c r="AB35" s="279"/>
      <c r="AC35" s="42"/>
      <c r="AD35" s="42"/>
      <c r="AE35" s="42"/>
      <c r="AF35" s="42"/>
      <c r="AG35" s="42"/>
      <c r="AH35" s="9"/>
      <c r="AI35" s="9"/>
    </row>
    <row r="36" spans="1:35" ht="21" x14ac:dyDescent="0.15">
      <c r="A36" s="248"/>
      <c r="B36" s="206"/>
      <c r="C36" s="85" t="str">
        <f>B35</f>
        <v>「International Topics on Fiber Engineering」の講義</v>
      </c>
      <c r="D36" s="82" t="s">
        <v>99</v>
      </c>
      <c r="E36" s="11"/>
      <c r="F36" s="11"/>
      <c r="G36" s="11"/>
      <c r="H36" s="12"/>
      <c r="I36" s="83"/>
      <c r="J36" s="84" t="e">
        <f>IF(SUM(E36:H36)=0,NA(),SUM(E36:H36))</f>
        <v>#N/A</v>
      </c>
      <c r="K36" s="84"/>
      <c r="L36" s="84"/>
      <c r="M36" s="84"/>
      <c r="N36" s="84">
        <f t="shared" si="0"/>
        <v>0</v>
      </c>
      <c r="O36" s="190"/>
      <c r="P36" s="190"/>
      <c r="Q36" s="190"/>
      <c r="R36" s="190"/>
      <c r="S36" s="203"/>
      <c r="T36" s="238"/>
      <c r="U36" s="262"/>
      <c r="V36" s="269"/>
      <c r="W36" s="270"/>
      <c r="X36" s="277"/>
      <c r="Y36" s="278"/>
      <c r="Z36" s="278"/>
      <c r="AA36" s="278"/>
      <c r="AB36" s="279"/>
      <c r="AC36" s="42"/>
      <c r="AD36" s="42"/>
      <c r="AE36" s="42"/>
      <c r="AF36" s="42"/>
      <c r="AG36" s="42"/>
      <c r="AH36" s="9"/>
      <c r="AI36" s="9"/>
    </row>
    <row r="37" spans="1:35" ht="21" x14ac:dyDescent="0.15">
      <c r="A37" s="248"/>
      <c r="B37" s="206"/>
      <c r="C37" s="85" t="str">
        <f>B35</f>
        <v>「International Topics on Fiber Engineering」の講義</v>
      </c>
      <c r="D37" s="82" t="s">
        <v>101</v>
      </c>
      <c r="E37" s="11"/>
      <c r="F37" s="11"/>
      <c r="G37" s="11"/>
      <c r="H37" s="12"/>
      <c r="I37" s="83"/>
      <c r="J37" s="84"/>
      <c r="K37" s="84" t="e">
        <f>IF(SUM(E37:H37)=0,NA(),SUM(E37:H37))</f>
        <v>#N/A</v>
      </c>
      <c r="L37" s="84"/>
      <c r="M37" s="84"/>
      <c r="N37" s="84">
        <f t="shared" si="0"/>
        <v>0</v>
      </c>
      <c r="O37" s="190"/>
      <c r="P37" s="190"/>
      <c r="Q37" s="190"/>
      <c r="R37" s="190"/>
      <c r="S37" s="203"/>
      <c r="T37" s="238"/>
      <c r="U37" s="262"/>
      <c r="V37" s="269"/>
      <c r="W37" s="270"/>
      <c r="X37" s="277"/>
      <c r="Y37" s="278"/>
      <c r="Z37" s="278"/>
      <c r="AA37" s="278"/>
      <c r="AB37" s="279"/>
      <c r="AC37" s="42"/>
      <c r="AD37" s="42"/>
      <c r="AE37" s="42"/>
      <c r="AF37" s="42"/>
      <c r="AG37" s="42"/>
      <c r="AH37" s="9"/>
      <c r="AI37" s="9"/>
    </row>
    <row r="38" spans="1:35" ht="21" x14ac:dyDescent="0.15">
      <c r="A38" s="248"/>
      <c r="B38" s="206"/>
      <c r="C38" s="85" t="str">
        <f>B35</f>
        <v>「International Topics on Fiber Engineering」の講義</v>
      </c>
      <c r="D38" s="82" t="s">
        <v>103</v>
      </c>
      <c r="E38" s="11"/>
      <c r="F38" s="11"/>
      <c r="G38" s="11"/>
      <c r="H38" s="12"/>
      <c r="I38" s="83"/>
      <c r="J38" s="84"/>
      <c r="K38" s="84"/>
      <c r="L38" s="84" t="e">
        <f>IF(SUM(E38:H38)=0,NA(),SUM(E38:H38))</f>
        <v>#N/A</v>
      </c>
      <c r="M38" s="84"/>
      <c r="N38" s="84">
        <f t="shared" si="0"/>
        <v>0</v>
      </c>
      <c r="O38" s="190"/>
      <c r="P38" s="190"/>
      <c r="Q38" s="190"/>
      <c r="R38" s="190"/>
      <c r="S38" s="203"/>
      <c r="T38" s="238"/>
      <c r="U38" s="262"/>
      <c r="V38" s="269"/>
      <c r="W38" s="270"/>
      <c r="X38" s="277"/>
      <c r="Y38" s="278"/>
      <c r="Z38" s="278"/>
      <c r="AA38" s="278"/>
      <c r="AB38" s="279"/>
      <c r="AC38" s="42"/>
      <c r="AD38" s="42"/>
      <c r="AE38" s="42"/>
      <c r="AF38" s="42"/>
      <c r="AG38" s="42"/>
      <c r="AH38" s="9"/>
      <c r="AI38" s="9"/>
    </row>
    <row r="39" spans="1:35" ht="21.75" thickBot="1" x14ac:dyDescent="0.2">
      <c r="A39" s="248"/>
      <c r="B39" s="207"/>
      <c r="C39" s="87" t="str">
        <f>B35</f>
        <v>「International Topics on Fiber Engineering」の講義</v>
      </c>
      <c r="D39" s="92" t="s">
        <v>105</v>
      </c>
      <c r="E39" s="13"/>
      <c r="F39" s="13"/>
      <c r="G39" s="13"/>
      <c r="H39" s="14"/>
      <c r="I39" s="83"/>
      <c r="J39" s="84"/>
      <c r="K39" s="84"/>
      <c r="L39" s="84"/>
      <c r="M39" s="84" t="e">
        <f>IF(SUM(E39:H39)=0,NA(),SUM(E39:H39))</f>
        <v>#N/A</v>
      </c>
      <c r="N39" s="84">
        <f>COUNTA(E39:H39)</f>
        <v>0</v>
      </c>
      <c r="O39" s="190"/>
      <c r="P39" s="190"/>
      <c r="Q39" s="190"/>
      <c r="R39" s="190"/>
      <c r="S39" s="203"/>
      <c r="T39" s="238"/>
      <c r="U39" s="262"/>
      <c r="V39" s="269"/>
      <c r="W39" s="270"/>
      <c r="X39" s="277"/>
      <c r="Y39" s="278"/>
      <c r="Z39" s="278"/>
      <c r="AA39" s="278"/>
      <c r="AB39" s="279"/>
      <c r="AC39" s="42"/>
      <c r="AD39" s="42"/>
      <c r="AE39" s="42"/>
      <c r="AF39" s="42"/>
      <c r="AG39" s="42"/>
      <c r="AH39" s="9"/>
      <c r="AI39" s="9"/>
    </row>
    <row r="40" spans="1:35" ht="21" x14ac:dyDescent="0.15">
      <c r="A40" s="248"/>
      <c r="B40" s="205" t="s">
        <v>286</v>
      </c>
      <c r="C40" s="85" t="str">
        <f>B40</f>
        <v>Fii施設のミニプラントを利用した実習
Practical training using the mini-plant at Fii on campus</v>
      </c>
      <c r="D40" s="91" t="s">
        <v>97</v>
      </c>
      <c r="E40" s="15"/>
      <c r="F40" s="15"/>
      <c r="G40" s="15"/>
      <c r="H40" s="16"/>
      <c r="I40" s="83" t="e">
        <f>IF(SUM(E40:H40)=0,NA(),SUM(E40:H40))</f>
        <v>#N/A</v>
      </c>
      <c r="J40" s="84"/>
      <c r="K40" s="84"/>
      <c r="L40" s="84"/>
      <c r="M40" s="84"/>
      <c r="N40" s="84">
        <f>COUNTA(E40:H40)</f>
        <v>0</v>
      </c>
      <c r="O40" s="190"/>
      <c r="P40" s="190"/>
      <c r="Q40" s="190"/>
      <c r="R40" s="190"/>
      <c r="S40" s="203"/>
      <c r="T40" s="238"/>
      <c r="U40" s="262"/>
      <c r="V40" s="269"/>
      <c r="W40" s="270"/>
      <c r="X40" s="277"/>
      <c r="Y40" s="278"/>
      <c r="Z40" s="278"/>
      <c r="AA40" s="278"/>
      <c r="AB40" s="279"/>
      <c r="AC40" s="42"/>
      <c r="AD40" s="42"/>
      <c r="AE40" s="42"/>
      <c r="AF40" s="42"/>
      <c r="AG40" s="42"/>
      <c r="AH40" s="9"/>
      <c r="AI40" s="9"/>
    </row>
    <row r="41" spans="1:35" ht="21" x14ac:dyDescent="0.15">
      <c r="A41" s="248"/>
      <c r="B41" s="206"/>
      <c r="C41" s="85" t="str">
        <f>B40</f>
        <v>Fii施設のミニプラントを利用した実習
Practical training using the mini-plant at Fii on campus</v>
      </c>
      <c r="D41" s="82" t="s">
        <v>99</v>
      </c>
      <c r="E41" s="11"/>
      <c r="F41" s="11"/>
      <c r="G41" s="11"/>
      <c r="H41" s="12"/>
      <c r="I41" s="83"/>
      <c r="J41" s="84" t="e">
        <f>IF(SUM(E41:H41)=0,NA(),SUM(E41:H41))</f>
        <v>#N/A</v>
      </c>
      <c r="K41" s="84"/>
      <c r="L41" s="84"/>
      <c r="M41" s="84"/>
      <c r="N41" s="84">
        <f t="shared" si="0"/>
        <v>0</v>
      </c>
      <c r="O41" s="190"/>
      <c r="P41" s="190"/>
      <c r="Q41" s="190"/>
      <c r="R41" s="190"/>
      <c r="S41" s="203"/>
      <c r="T41" s="238"/>
      <c r="U41" s="262"/>
      <c r="V41" s="269"/>
      <c r="W41" s="270"/>
      <c r="X41" s="277"/>
      <c r="Y41" s="278"/>
      <c r="Z41" s="278"/>
      <c r="AA41" s="278"/>
      <c r="AB41" s="279"/>
      <c r="AC41" s="42"/>
      <c r="AD41" s="42"/>
      <c r="AE41" s="42"/>
      <c r="AF41" s="42"/>
      <c r="AG41" s="42"/>
      <c r="AH41" s="9"/>
      <c r="AI41" s="9"/>
    </row>
    <row r="42" spans="1:35" ht="21" x14ac:dyDescent="0.15">
      <c r="A42" s="248"/>
      <c r="B42" s="206"/>
      <c r="C42" s="85" t="str">
        <f>B40</f>
        <v>Fii施設のミニプラントを利用した実習
Practical training using the mini-plant at Fii on campus</v>
      </c>
      <c r="D42" s="86" t="s">
        <v>101</v>
      </c>
      <c r="E42" s="11"/>
      <c r="F42" s="11"/>
      <c r="G42" s="11"/>
      <c r="H42" s="12"/>
      <c r="I42" s="83"/>
      <c r="J42" s="84"/>
      <c r="K42" s="84" t="e">
        <f>IF(SUM(E42:H42)=0,NA(),SUM(E42:H42))</f>
        <v>#N/A</v>
      </c>
      <c r="L42" s="84"/>
      <c r="M42" s="84"/>
      <c r="N42" s="84">
        <f t="shared" si="0"/>
        <v>0</v>
      </c>
      <c r="O42" s="190"/>
      <c r="P42" s="190"/>
      <c r="Q42" s="190"/>
      <c r="R42" s="190"/>
      <c r="S42" s="203"/>
      <c r="T42" s="238"/>
      <c r="U42" s="262"/>
      <c r="V42" s="269"/>
      <c r="W42" s="270"/>
      <c r="X42" s="277"/>
      <c r="Y42" s="278"/>
      <c r="Z42" s="278"/>
      <c r="AA42" s="278"/>
      <c r="AB42" s="279"/>
      <c r="AC42" s="42"/>
      <c r="AD42" s="42"/>
      <c r="AE42" s="42"/>
      <c r="AF42" s="42"/>
      <c r="AG42" s="42"/>
      <c r="AH42" s="9"/>
      <c r="AI42" s="9"/>
    </row>
    <row r="43" spans="1:35" ht="21" x14ac:dyDescent="0.15">
      <c r="A43" s="248"/>
      <c r="B43" s="206"/>
      <c r="C43" s="85" t="str">
        <f>B40</f>
        <v>Fii施設のミニプラントを利用した実習
Practical training using the mini-plant at Fii on campus</v>
      </c>
      <c r="D43" s="86" t="s">
        <v>103</v>
      </c>
      <c r="E43" s="11"/>
      <c r="F43" s="11"/>
      <c r="G43" s="11"/>
      <c r="H43" s="12"/>
      <c r="I43" s="83"/>
      <c r="J43" s="84"/>
      <c r="K43" s="84"/>
      <c r="L43" s="84" t="e">
        <f>IF(SUM(E43:H43)=0,NA(),SUM(E43:H43))</f>
        <v>#N/A</v>
      </c>
      <c r="M43" s="84"/>
      <c r="N43" s="84">
        <f t="shared" si="0"/>
        <v>0</v>
      </c>
      <c r="O43" s="190"/>
      <c r="P43" s="190"/>
      <c r="Q43" s="190"/>
      <c r="R43" s="190"/>
      <c r="S43" s="203"/>
      <c r="T43" s="238"/>
      <c r="U43" s="262"/>
      <c r="V43" s="269"/>
      <c r="W43" s="270"/>
      <c r="X43" s="277"/>
      <c r="Y43" s="278"/>
      <c r="Z43" s="278"/>
      <c r="AA43" s="278"/>
      <c r="AB43" s="279"/>
      <c r="AC43" s="42"/>
      <c r="AD43" s="42"/>
      <c r="AE43" s="42"/>
      <c r="AF43" s="42"/>
      <c r="AG43" s="42"/>
      <c r="AH43" s="9"/>
      <c r="AI43" s="9"/>
    </row>
    <row r="44" spans="1:35" ht="21.75" thickBot="1" x14ac:dyDescent="0.2">
      <c r="A44" s="248"/>
      <c r="B44" s="207"/>
      <c r="C44" s="87" t="str">
        <f>B40</f>
        <v>Fii施設のミニプラントを利用した実習
Practical training using the mini-plant at Fii on campus</v>
      </c>
      <c r="D44" s="88" t="s">
        <v>105</v>
      </c>
      <c r="E44" s="13"/>
      <c r="F44" s="13"/>
      <c r="G44" s="13"/>
      <c r="H44" s="14"/>
      <c r="I44" s="83"/>
      <c r="J44" s="84"/>
      <c r="K44" s="84"/>
      <c r="L44" s="84"/>
      <c r="M44" s="84" t="e">
        <f>IF(SUM(E44:H44)=0,NA(),SUM(E44:H44))</f>
        <v>#N/A</v>
      </c>
      <c r="N44" s="84">
        <f t="shared" si="0"/>
        <v>0</v>
      </c>
      <c r="O44" s="190"/>
      <c r="P44" s="190"/>
      <c r="Q44" s="190"/>
      <c r="R44" s="190"/>
      <c r="S44" s="203"/>
      <c r="T44" s="238"/>
      <c r="U44" s="262"/>
      <c r="V44" s="269"/>
      <c r="W44" s="270"/>
      <c r="X44" s="277"/>
      <c r="Y44" s="278"/>
      <c r="Z44" s="278"/>
      <c r="AA44" s="278"/>
      <c r="AB44" s="279"/>
      <c r="AC44" s="42"/>
      <c r="AD44" s="42"/>
      <c r="AE44" s="42"/>
      <c r="AF44" s="42"/>
      <c r="AG44" s="42"/>
      <c r="AH44" s="9"/>
      <c r="AI44" s="9"/>
    </row>
    <row r="45" spans="1:35" ht="21" x14ac:dyDescent="0.15">
      <c r="A45" s="248"/>
      <c r="B45" s="205" t="s">
        <v>123</v>
      </c>
      <c r="C45" s="85" t="str">
        <f>B45</f>
        <v>ものづくり教育
Manufacturing education</v>
      </c>
      <c r="D45" s="91" t="s">
        <v>97</v>
      </c>
      <c r="E45" s="15"/>
      <c r="F45" s="15"/>
      <c r="G45" s="15"/>
      <c r="H45" s="16"/>
      <c r="I45" s="83" t="e">
        <f>IF(SUM(E45:H45)=0,NA(),SUM(E45:H45))</f>
        <v>#N/A</v>
      </c>
      <c r="J45" s="84"/>
      <c r="K45" s="84"/>
      <c r="L45" s="84"/>
      <c r="M45" s="84"/>
      <c r="N45" s="84">
        <f t="shared" si="0"/>
        <v>0</v>
      </c>
      <c r="O45" s="190"/>
      <c r="P45" s="190"/>
      <c r="Q45" s="190"/>
      <c r="R45" s="190"/>
      <c r="S45" s="203"/>
      <c r="T45" s="238"/>
      <c r="U45" s="262"/>
      <c r="V45" s="269"/>
      <c r="W45" s="270"/>
      <c r="X45" s="277"/>
      <c r="Y45" s="278"/>
      <c r="Z45" s="278"/>
      <c r="AA45" s="278"/>
      <c r="AB45" s="279"/>
      <c r="AC45" s="42"/>
      <c r="AD45" s="42"/>
      <c r="AE45" s="42"/>
      <c r="AF45" s="42"/>
      <c r="AG45" s="42"/>
      <c r="AH45" s="9"/>
      <c r="AI45" s="9"/>
    </row>
    <row r="46" spans="1:35" ht="21" x14ac:dyDescent="0.15">
      <c r="A46" s="248"/>
      <c r="B46" s="206"/>
      <c r="C46" s="85" t="str">
        <f>B45</f>
        <v>ものづくり教育
Manufacturing education</v>
      </c>
      <c r="D46" s="82" t="s">
        <v>99</v>
      </c>
      <c r="E46" s="17"/>
      <c r="F46" s="17"/>
      <c r="G46" s="17"/>
      <c r="H46" s="18"/>
      <c r="I46" s="83"/>
      <c r="J46" s="84" t="e">
        <f>IF(SUM(E46:H46)=0,NA(),SUM(E46:H46))</f>
        <v>#N/A</v>
      </c>
      <c r="K46" s="84"/>
      <c r="L46" s="84"/>
      <c r="M46" s="84"/>
      <c r="N46" s="84">
        <f t="shared" si="0"/>
        <v>0</v>
      </c>
      <c r="O46" s="190"/>
      <c r="P46" s="190"/>
      <c r="Q46" s="190"/>
      <c r="R46" s="190"/>
      <c r="S46" s="203"/>
      <c r="T46" s="238"/>
      <c r="U46" s="262"/>
      <c r="V46" s="269"/>
      <c r="W46" s="270"/>
      <c r="X46" s="277"/>
      <c r="Y46" s="278"/>
      <c r="Z46" s="278"/>
      <c r="AA46" s="278"/>
      <c r="AB46" s="279"/>
      <c r="AC46" s="42"/>
      <c r="AD46" s="42"/>
      <c r="AE46" s="42"/>
      <c r="AF46" s="42"/>
      <c r="AG46" s="42"/>
      <c r="AH46" s="9"/>
      <c r="AI46" s="9"/>
    </row>
    <row r="47" spans="1:35" ht="21" x14ac:dyDescent="0.15">
      <c r="A47" s="248"/>
      <c r="B47" s="206"/>
      <c r="C47" s="85" t="str">
        <f>B45</f>
        <v>ものづくり教育
Manufacturing education</v>
      </c>
      <c r="D47" s="86" t="s">
        <v>101</v>
      </c>
      <c r="E47" s="17"/>
      <c r="F47" s="17"/>
      <c r="G47" s="17"/>
      <c r="H47" s="18"/>
      <c r="I47" s="83"/>
      <c r="J47" s="84"/>
      <c r="K47" s="84" t="e">
        <f>IF(SUM(E47:H47)=0,NA(),SUM(E47:H47))</f>
        <v>#N/A</v>
      </c>
      <c r="L47" s="84"/>
      <c r="M47" s="84"/>
      <c r="N47" s="84">
        <f t="shared" si="0"/>
        <v>0</v>
      </c>
      <c r="O47" s="190"/>
      <c r="P47" s="190"/>
      <c r="Q47" s="190"/>
      <c r="R47" s="190"/>
      <c r="S47" s="203"/>
      <c r="T47" s="238"/>
      <c r="U47" s="262"/>
      <c r="V47" s="269"/>
      <c r="W47" s="270"/>
      <c r="X47" s="277"/>
      <c r="Y47" s="278"/>
      <c r="Z47" s="278"/>
      <c r="AA47" s="278"/>
      <c r="AB47" s="279"/>
      <c r="AC47" s="42"/>
      <c r="AD47" s="42"/>
      <c r="AE47" s="42"/>
      <c r="AF47" s="42"/>
      <c r="AG47" s="42"/>
      <c r="AH47" s="9"/>
      <c r="AI47" s="9"/>
    </row>
    <row r="48" spans="1:35" ht="21" x14ac:dyDescent="0.15">
      <c r="A48" s="248"/>
      <c r="B48" s="206"/>
      <c r="C48" s="85" t="str">
        <f>B45</f>
        <v>ものづくり教育
Manufacturing education</v>
      </c>
      <c r="D48" s="86" t="s">
        <v>103</v>
      </c>
      <c r="E48" s="17"/>
      <c r="F48" s="17"/>
      <c r="G48" s="17"/>
      <c r="H48" s="18"/>
      <c r="I48" s="83"/>
      <c r="J48" s="84"/>
      <c r="K48" s="84"/>
      <c r="L48" s="84" t="e">
        <f>IF(SUM(E48:H48)=0,NA(),SUM(E48:H48))</f>
        <v>#N/A</v>
      </c>
      <c r="M48" s="84"/>
      <c r="N48" s="84">
        <f t="shared" si="0"/>
        <v>0</v>
      </c>
      <c r="O48" s="190"/>
      <c r="P48" s="190"/>
      <c r="Q48" s="190"/>
      <c r="R48" s="190"/>
      <c r="S48" s="203"/>
      <c r="T48" s="238"/>
      <c r="U48" s="262"/>
      <c r="V48" s="269"/>
      <c r="W48" s="270"/>
      <c r="X48" s="277"/>
      <c r="Y48" s="278"/>
      <c r="Z48" s="278"/>
      <c r="AA48" s="278"/>
      <c r="AB48" s="279"/>
      <c r="AC48" s="42"/>
      <c r="AD48" s="42"/>
      <c r="AE48" s="42"/>
      <c r="AF48" s="42"/>
      <c r="AG48" s="42"/>
      <c r="AH48" s="9"/>
      <c r="AI48" s="9"/>
    </row>
    <row r="49" spans="1:35" ht="21.75" thickBot="1" x14ac:dyDescent="0.2">
      <c r="A49" s="248"/>
      <c r="B49" s="207"/>
      <c r="C49" s="87" t="str">
        <f>B45</f>
        <v>ものづくり教育
Manufacturing education</v>
      </c>
      <c r="D49" s="88" t="s">
        <v>105</v>
      </c>
      <c r="E49" s="13"/>
      <c r="F49" s="13"/>
      <c r="G49" s="13"/>
      <c r="H49" s="14"/>
      <c r="I49" s="83"/>
      <c r="J49" s="84"/>
      <c r="K49" s="84"/>
      <c r="L49" s="84"/>
      <c r="M49" s="84" t="e">
        <f>IF(SUM(E49:H49)=0,NA(),SUM(E49:H49))</f>
        <v>#N/A</v>
      </c>
      <c r="N49" s="84">
        <f t="shared" si="0"/>
        <v>0</v>
      </c>
      <c r="O49" s="190"/>
      <c r="P49" s="190"/>
      <c r="Q49" s="190"/>
      <c r="R49" s="190"/>
      <c r="S49" s="203"/>
      <c r="T49" s="238"/>
      <c r="U49" s="262"/>
      <c r="V49" s="269"/>
      <c r="W49" s="270"/>
      <c r="X49" s="277"/>
      <c r="Y49" s="278"/>
      <c r="Z49" s="278"/>
      <c r="AA49" s="278"/>
      <c r="AB49" s="279"/>
      <c r="AC49" s="42"/>
      <c r="AD49" s="42"/>
      <c r="AE49" s="42"/>
      <c r="AF49" s="42"/>
      <c r="AG49" s="42"/>
      <c r="AH49" s="9"/>
      <c r="AI49" s="9"/>
    </row>
    <row r="50" spans="1:35" ht="21" x14ac:dyDescent="0.15">
      <c r="A50" s="248"/>
      <c r="B50" s="205" t="s">
        <v>124</v>
      </c>
      <c r="C50" s="93" t="str">
        <f>B50</f>
        <v>上記以外の必修科目
Required subjects other than the above</v>
      </c>
      <c r="D50" s="91" t="s">
        <v>97</v>
      </c>
      <c r="E50" s="19"/>
      <c r="F50" s="19"/>
      <c r="G50" s="19"/>
      <c r="H50" s="20"/>
      <c r="I50" s="83" t="e">
        <f>IF(SUM(E50:H50)=0,NA(),SUM(E50:H50))</f>
        <v>#N/A</v>
      </c>
      <c r="J50" s="84"/>
      <c r="K50" s="84"/>
      <c r="L50" s="84"/>
      <c r="M50" s="84"/>
      <c r="N50" s="84">
        <f t="shared" si="0"/>
        <v>0</v>
      </c>
      <c r="O50" s="190"/>
      <c r="P50" s="190"/>
      <c r="Q50" s="190"/>
      <c r="R50" s="190"/>
      <c r="S50" s="203"/>
      <c r="T50" s="238"/>
      <c r="U50" s="262"/>
      <c r="V50" s="269"/>
      <c r="W50" s="270"/>
      <c r="X50" s="277"/>
      <c r="Y50" s="278"/>
      <c r="Z50" s="278"/>
      <c r="AA50" s="278"/>
      <c r="AB50" s="279"/>
      <c r="AC50" s="42"/>
      <c r="AD50" s="42"/>
      <c r="AE50" s="42"/>
      <c r="AF50" s="42"/>
      <c r="AG50" s="42"/>
      <c r="AH50" s="9"/>
      <c r="AI50" s="9"/>
    </row>
    <row r="51" spans="1:35" ht="21" x14ac:dyDescent="0.15">
      <c r="A51" s="248"/>
      <c r="B51" s="206"/>
      <c r="C51" s="85" t="str">
        <f>B50</f>
        <v>上記以外の必修科目
Required subjects other than the above</v>
      </c>
      <c r="D51" s="82" t="s">
        <v>99</v>
      </c>
      <c r="E51" s="11"/>
      <c r="F51" s="11"/>
      <c r="G51" s="11"/>
      <c r="H51" s="12"/>
      <c r="I51" s="83"/>
      <c r="J51" s="84" t="e">
        <f>IF(SUM(E51:H51)=0,NA(),SUM(E51:H51))</f>
        <v>#N/A</v>
      </c>
      <c r="K51" s="84"/>
      <c r="L51" s="84"/>
      <c r="M51" s="84"/>
      <c r="N51" s="84">
        <f t="shared" si="0"/>
        <v>0</v>
      </c>
      <c r="O51" s="190"/>
      <c r="P51" s="190"/>
      <c r="Q51" s="190"/>
      <c r="R51" s="190"/>
      <c r="S51" s="203"/>
      <c r="T51" s="238"/>
      <c r="U51" s="262"/>
      <c r="V51" s="269"/>
      <c r="W51" s="270"/>
      <c r="X51" s="277"/>
      <c r="Y51" s="278"/>
      <c r="Z51" s="278"/>
      <c r="AA51" s="278"/>
      <c r="AB51" s="279"/>
      <c r="AC51" s="42"/>
      <c r="AD51" s="42"/>
      <c r="AE51" s="42"/>
      <c r="AF51" s="42"/>
      <c r="AG51" s="42"/>
      <c r="AH51" s="9"/>
      <c r="AI51" s="9"/>
    </row>
    <row r="52" spans="1:35" ht="21" x14ac:dyDescent="0.15">
      <c r="A52" s="248"/>
      <c r="B52" s="206"/>
      <c r="C52" s="85" t="str">
        <f>B50</f>
        <v>上記以外の必修科目
Required subjects other than the above</v>
      </c>
      <c r="D52" s="82" t="s">
        <v>101</v>
      </c>
      <c r="E52" s="11"/>
      <c r="F52" s="11"/>
      <c r="G52" s="11"/>
      <c r="H52" s="12"/>
      <c r="I52" s="83"/>
      <c r="J52" s="84"/>
      <c r="K52" s="84" t="e">
        <f>IF(SUM(E52:H52)=0,NA(),SUM(E52:H52))</f>
        <v>#N/A</v>
      </c>
      <c r="L52" s="84"/>
      <c r="M52" s="84"/>
      <c r="N52" s="84">
        <f t="shared" si="0"/>
        <v>0</v>
      </c>
      <c r="O52" s="190"/>
      <c r="P52" s="190"/>
      <c r="Q52" s="190"/>
      <c r="R52" s="190"/>
      <c r="S52" s="203"/>
      <c r="T52" s="238"/>
      <c r="U52" s="262"/>
      <c r="V52" s="269"/>
      <c r="W52" s="270"/>
      <c r="X52" s="277"/>
      <c r="Y52" s="278"/>
      <c r="Z52" s="278"/>
      <c r="AA52" s="278"/>
      <c r="AB52" s="279"/>
      <c r="AC52" s="42"/>
      <c r="AD52" s="42"/>
      <c r="AE52" s="42"/>
      <c r="AF52" s="42"/>
      <c r="AG52" s="42"/>
      <c r="AH52" s="9"/>
      <c r="AI52" s="9"/>
    </row>
    <row r="53" spans="1:35" ht="21" x14ac:dyDescent="0.15">
      <c r="A53" s="248"/>
      <c r="B53" s="206"/>
      <c r="C53" s="85" t="str">
        <f>B50</f>
        <v>上記以外の必修科目
Required subjects other than the above</v>
      </c>
      <c r="D53" s="82" t="s">
        <v>103</v>
      </c>
      <c r="E53" s="11"/>
      <c r="F53" s="11"/>
      <c r="G53" s="11"/>
      <c r="H53" s="12"/>
      <c r="I53" s="83"/>
      <c r="J53" s="84"/>
      <c r="K53" s="84"/>
      <c r="L53" s="84" t="e">
        <f>IF(SUM(E53:H53)=0,NA(),SUM(E53:H53))</f>
        <v>#N/A</v>
      </c>
      <c r="M53" s="84"/>
      <c r="N53" s="84">
        <f t="shared" si="0"/>
        <v>0</v>
      </c>
      <c r="O53" s="190"/>
      <c r="P53" s="190"/>
      <c r="Q53" s="190"/>
      <c r="R53" s="190"/>
      <c r="S53" s="203"/>
      <c r="T53" s="238"/>
      <c r="U53" s="262"/>
      <c r="V53" s="269"/>
      <c r="W53" s="270"/>
      <c r="X53" s="277"/>
      <c r="Y53" s="278"/>
      <c r="Z53" s="278"/>
      <c r="AA53" s="278"/>
      <c r="AB53" s="279"/>
      <c r="AC53" s="42"/>
      <c r="AD53" s="42"/>
      <c r="AE53" s="42"/>
      <c r="AF53" s="42"/>
      <c r="AG53" s="42"/>
      <c r="AH53" s="9"/>
      <c r="AI53" s="9"/>
    </row>
    <row r="54" spans="1:35" ht="21.75" thickBot="1" x14ac:dyDescent="0.2">
      <c r="A54" s="249"/>
      <c r="B54" s="207"/>
      <c r="C54" s="87" t="str">
        <f>B50</f>
        <v>上記以外の必修科目
Required subjects other than the above</v>
      </c>
      <c r="D54" s="92" t="s">
        <v>105</v>
      </c>
      <c r="E54" s="13"/>
      <c r="F54" s="13"/>
      <c r="G54" s="13"/>
      <c r="H54" s="14"/>
      <c r="I54" s="96"/>
      <c r="J54" s="97"/>
      <c r="K54" s="97"/>
      <c r="L54" s="97"/>
      <c r="M54" s="97" t="e">
        <f>IF(SUM(E54:H54)=0,NA(),SUM(E54:H54))</f>
        <v>#N/A</v>
      </c>
      <c r="N54" s="97">
        <f t="shared" si="0"/>
        <v>0</v>
      </c>
      <c r="O54" s="200"/>
      <c r="P54" s="200"/>
      <c r="Q54" s="200"/>
      <c r="R54" s="200"/>
      <c r="S54" s="204"/>
      <c r="T54" s="239"/>
      <c r="U54" s="263"/>
      <c r="V54" s="271"/>
      <c r="W54" s="272"/>
      <c r="X54" s="280"/>
      <c r="Y54" s="281"/>
      <c r="Z54" s="281"/>
      <c r="AA54" s="281"/>
      <c r="AB54" s="282"/>
      <c r="AC54" s="42"/>
      <c r="AD54" s="42"/>
      <c r="AE54" s="42"/>
      <c r="AF54" s="42"/>
      <c r="AG54" s="42"/>
      <c r="AH54" s="9"/>
      <c r="AI54" s="9"/>
    </row>
    <row r="55" spans="1:35" ht="170.25" customHeight="1" x14ac:dyDescent="0.15">
      <c r="A55" s="227" t="s">
        <v>125</v>
      </c>
      <c r="B55" s="222" t="s">
        <v>126</v>
      </c>
      <c r="C55" s="93" t="str">
        <f>B55</f>
        <v>国際的視野_International outlook</v>
      </c>
      <c r="D55" s="98"/>
      <c r="E55" s="99" t="s">
        <v>127</v>
      </c>
      <c r="F55" s="99" t="s">
        <v>128</v>
      </c>
      <c r="G55" s="99" t="s">
        <v>129</v>
      </c>
      <c r="H55" s="100" t="s">
        <v>125</v>
      </c>
      <c r="I55" s="101"/>
      <c r="J55" s="102"/>
      <c r="K55" s="102"/>
      <c r="L55" s="102"/>
      <c r="M55" s="102"/>
      <c r="N55" s="102"/>
      <c r="O55" s="201" t="str">
        <f>IFERROR(IF(AVERAGE(I55:I72)=0,NA(),AVERAGE(I55:I72)),"")</f>
        <v/>
      </c>
      <c r="P55" s="201" t="str">
        <f>IFERROR(IF(AVERAGE(J55:J72)=0,NA(),AVERAGE(J55:J72)),"")</f>
        <v/>
      </c>
      <c r="Q55" s="201" t="str">
        <f t="shared" ref="Q55:R55" si="1">IFERROR(IF(AVERAGE(K55:K72)=0,NA(),AVERAGE(K55:K72)),"")</f>
        <v/>
      </c>
      <c r="R55" s="201" t="str">
        <f t="shared" si="1"/>
        <v/>
      </c>
      <c r="S55" s="201">
        <f>MAX(O55:R72)</f>
        <v>0</v>
      </c>
      <c r="T55" s="238"/>
      <c r="U55" s="262"/>
      <c r="V55" s="267"/>
      <c r="W55" s="268"/>
      <c r="X55" s="274" t="s">
        <v>193</v>
      </c>
      <c r="Y55" s="275"/>
      <c r="Z55" s="275"/>
      <c r="AA55" s="275"/>
      <c r="AB55" s="276"/>
      <c r="AC55" s="42"/>
      <c r="AD55" s="42"/>
      <c r="AE55" s="42"/>
      <c r="AF55" s="42"/>
      <c r="AG55" s="42"/>
      <c r="AH55" s="9" t="str">
        <f>X55</f>
        <v>【広い科学技術的視野と国際的視野を有している】
Possesses a broad scientific and international outlook.</v>
      </c>
      <c r="AI55" s="9">
        <f>S55</f>
        <v>0</v>
      </c>
    </row>
    <row r="56" spans="1:35" ht="21" x14ac:dyDescent="0.15">
      <c r="A56" s="224"/>
      <c r="B56" s="198"/>
      <c r="C56" s="85" t="str">
        <f>B55</f>
        <v>国際的視野_International outlook</v>
      </c>
      <c r="D56" s="82" t="s">
        <v>97</v>
      </c>
      <c r="E56" s="11"/>
      <c r="F56" s="11"/>
      <c r="G56" s="11"/>
      <c r="H56" s="12"/>
      <c r="I56" s="83" t="e">
        <f>IF(SUM(E56:H56)=0,NA(),SUM(E56:H56))</f>
        <v>#N/A</v>
      </c>
      <c r="J56" s="84"/>
      <c r="K56" s="84"/>
      <c r="L56" s="84"/>
      <c r="M56" s="84"/>
      <c r="N56" s="84">
        <f t="shared" si="0"/>
        <v>0</v>
      </c>
      <c r="O56" s="190"/>
      <c r="P56" s="190"/>
      <c r="Q56" s="190"/>
      <c r="R56" s="190"/>
      <c r="S56" s="190"/>
      <c r="T56" s="238"/>
      <c r="U56" s="262"/>
      <c r="V56" s="269"/>
      <c r="W56" s="270"/>
      <c r="X56" s="277"/>
      <c r="Y56" s="278"/>
      <c r="Z56" s="278"/>
      <c r="AA56" s="278"/>
      <c r="AB56" s="279"/>
      <c r="AC56" s="42"/>
      <c r="AD56" s="42"/>
      <c r="AE56" s="42"/>
      <c r="AF56" s="42"/>
      <c r="AG56" s="42"/>
      <c r="AH56" s="9"/>
      <c r="AI56" s="9"/>
    </row>
    <row r="57" spans="1:35" ht="21" x14ac:dyDescent="0.15">
      <c r="A57" s="224"/>
      <c r="B57" s="198"/>
      <c r="C57" s="85" t="str">
        <f>B55</f>
        <v>国際的視野_International outlook</v>
      </c>
      <c r="D57" s="82" t="s">
        <v>99</v>
      </c>
      <c r="E57" s="11"/>
      <c r="F57" s="11"/>
      <c r="G57" s="11"/>
      <c r="H57" s="12"/>
      <c r="I57" s="83"/>
      <c r="J57" s="84" t="e">
        <f>IF(SUM(E57:H57)=0,NA(),SUM(E57:H57))</f>
        <v>#N/A</v>
      </c>
      <c r="K57" s="84"/>
      <c r="L57" s="84"/>
      <c r="M57" s="84"/>
      <c r="N57" s="84">
        <f t="shared" ref="N57:N60" si="2">COUNTA(E57:H57)</f>
        <v>0</v>
      </c>
      <c r="O57" s="190"/>
      <c r="P57" s="190"/>
      <c r="Q57" s="190"/>
      <c r="R57" s="190"/>
      <c r="S57" s="190"/>
      <c r="T57" s="238"/>
      <c r="U57" s="262"/>
      <c r="V57" s="269"/>
      <c r="W57" s="270"/>
      <c r="X57" s="277"/>
      <c r="Y57" s="278"/>
      <c r="Z57" s="278"/>
      <c r="AA57" s="278"/>
      <c r="AB57" s="279"/>
      <c r="AC57" s="42"/>
      <c r="AD57" s="42"/>
      <c r="AE57" s="42"/>
      <c r="AF57" s="42"/>
      <c r="AG57" s="42"/>
      <c r="AH57" s="9"/>
      <c r="AI57" s="9"/>
    </row>
    <row r="58" spans="1:35" ht="21" x14ac:dyDescent="0.15">
      <c r="A58" s="224"/>
      <c r="B58" s="198"/>
      <c r="C58" s="85" t="str">
        <f>B55</f>
        <v>国際的視野_International outlook</v>
      </c>
      <c r="D58" s="82" t="s">
        <v>101</v>
      </c>
      <c r="E58" s="11"/>
      <c r="F58" s="11"/>
      <c r="G58" s="11"/>
      <c r="H58" s="12"/>
      <c r="I58" s="83"/>
      <c r="J58" s="84"/>
      <c r="K58" s="84" t="e">
        <f>IF(SUM(E58:H58)=0,NA(),SUM(E58:H58))</f>
        <v>#N/A</v>
      </c>
      <c r="L58" s="84"/>
      <c r="M58" s="84"/>
      <c r="N58" s="84">
        <f t="shared" si="2"/>
        <v>0</v>
      </c>
      <c r="O58" s="190"/>
      <c r="P58" s="190"/>
      <c r="Q58" s="190"/>
      <c r="R58" s="190"/>
      <c r="S58" s="190"/>
      <c r="T58" s="238"/>
      <c r="U58" s="262"/>
      <c r="V58" s="269"/>
      <c r="W58" s="270"/>
      <c r="X58" s="277"/>
      <c r="Y58" s="278"/>
      <c r="Z58" s="278"/>
      <c r="AA58" s="278"/>
      <c r="AB58" s="279"/>
      <c r="AC58" s="42"/>
      <c r="AD58" s="42"/>
      <c r="AE58" s="42"/>
      <c r="AF58" s="42"/>
      <c r="AG58" s="42"/>
      <c r="AH58" s="9"/>
      <c r="AI58" s="9"/>
    </row>
    <row r="59" spans="1:35" ht="21" x14ac:dyDescent="0.15">
      <c r="A59" s="224"/>
      <c r="B59" s="198"/>
      <c r="C59" s="85" t="str">
        <f>B55</f>
        <v>国際的視野_International outlook</v>
      </c>
      <c r="D59" s="82" t="s">
        <v>103</v>
      </c>
      <c r="E59" s="11"/>
      <c r="F59" s="11"/>
      <c r="G59" s="11"/>
      <c r="H59" s="12"/>
      <c r="I59" s="83"/>
      <c r="J59" s="84"/>
      <c r="K59" s="84"/>
      <c r="L59" s="84" t="e">
        <f>IF(SUM(E59:H59)=0,NA(),SUM(E59:H59))</f>
        <v>#N/A</v>
      </c>
      <c r="M59" s="84"/>
      <c r="N59" s="84">
        <f t="shared" si="2"/>
        <v>0</v>
      </c>
      <c r="O59" s="190"/>
      <c r="P59" s="190"/>
      <c r="Q59" s="190"/>
      <c r="R59" s="190"/>
      <c r="S59" s="190"/>
      <c r="T59" s="238"/>
      <c r="U59" s="262"/>
      <c r="V59" s="269"/>
      <c r="W59" s="270"/>
      <c r="X59" s="277"/>
      <c r="Y59" s="278"/>
      <c r="Z59" s="278"/>
      <c r="AA59" s="278"/>
      <c r="AB59" s="279"/>
      <c r="AC59" s="42"/>
      <c r="AD59" s="42"/>
      <c r="AE59" s="42"/>
      <c r="AF59" s="42"/>
      <c r="AG59" s="42"/>
      <c r="AH59" s="9"/>
      <c r="AI59" s="9"/>
    </row>
    <row r="60" spans="1:35" ht="21.75" thickBot="1" x14ac:dyDescent="0.2">
      <c r="A60" s="225"/>
      <c r="B60" s="199"/>
      <c r="C60" s="87" t="str">
        <f>B55</f>
        <v>国際的視野_International outlook</v>
      </c>
      <c r="D60" s="92" t="s">
        <v>105</v>
      </c>
      <c r="E60" s="13"/>
      <c r="F60" s="13"/>
      <c r="G60" s="13"/>
      <c r="H60" s="14"/>
      <c r="I60" s="83"/>
      <c r="J60" s="84"/>
      <c r="K60" s="84"/>
      <c r="L60" s="84"/>
      <c r="M60" s="84" t="e">
        <f>IF(SUM(E60:H60)=0,NA(),SUM(E60:H60))</f>
        <v>#N/A</v>
      </c>
      <c r="N60" s="84">
        <f t="shared" si="2"/>
        <v>0</v>
      </c>
      <c r="O60" s="190"/>
      <c r="P60" s="190"/>
      <c r="Q60" s="190"/>
      <c r="R60" s="190"/>
      <c r="S60" s="190"/>
      <c r="T60" s="238"/>
      <c r="U60" s="262"/>
      <c r="V60" s="269"/>
      <c r="W60" s="270"/>
      <c r="X60" s="277"/>
      <c r="Y60" s="278"/>
      <c r="Z60" s="278"/>
      <c r="AA60" s="278"/>
      <c r="AB60" s="279"/>
      <c r="AC60" s="42"/>
      <c r="AD60" s="42"/>
      <c r="AE60" s="42"/>
      <c r="AF60" s="42"/>
      <c r="AG60" s="42"/>
      <c r="AH60" s="9"/>
      <c r="AI60" s="9"/>
    </row>
    <row r="61" spans="1:35" ht="160.5" customHeight="1" x14ac:dyDescent="0.15">
      <c r="A61" s="223" t="s">
        <v>134</v>
      </c>
      <c r="B61" s="191" t="s">
        <v>130</v>
      </c>
      <c r="C61" s="93" t="str">
        <f>B61</f>
        <v>広い科学技術的視野_Broad scientific perspective</v>
      </c>
      <c r="D61" s="103"/>
      <c r="E61" s="94" t="s">
        <v>131</v>
      </c>
      <c r="F61" s="94" t="s">
        <v>132</v>
      </c>
      <c r="G61" s="94" t="s">
        <v>133</v>
      </c>
      <c r="H61" s="95" t="s">
        <v>134</v>
      </c>
      <c r="I61" s="83"/>
      <c r="J61" s="84"/>
      <c r="K61" s="84"/>
      <c r="L61" s="84"/>
      <c r="M61" s="84"/>
      <c r="N61" s="84"/>
      <c r="O61" s="190"/>
      <c r="P61" s="190"/>
      <c r="Q61" s="190"/>
      <c r="R61" s="190"/>
      <c r="S61" s="190"/>
      <c r="T61" s="238"/>
      <c r="U61" s="262"/>
      <c r="V61" s="269"/>
      <c r="W61" s="270"/>
      <c r="X61" s="277"/>
      <c r="Y61" s="278"/>
      <c r="Z61" s="278"/>
      <c r="AA61" s="278"/>
      <c r="AB61" s="279"/>
      <c r="AC61" s="42"/>
      <c r="AD61" s="42"/>
      <c r="AE61" s="42"/>
      <c r="AF61" s="42"/>
      <c r="AG61" s="42"/>
      <c r="AH61" s="9"/>
      <c r="AI61" s="9"/>
    </row>
    <row r="62" spans="1:35" ht="28.5" customHeight="1" x14ac:dyDescent="0.15">
      <c r="A62" s="224"/>
      <c r="B62" s="192"/>
      <c r="C62" s="85" t="str">
        <f>B61</f>
        <v>広い科学技術的視野_Broad scientific perspective</v>
      </c>
      <c r="D62" s="82" t="s">
        <v>97</v>
      </c>
      <c r="E62" s="11"/>
      <c r="F62" s="11"/>
      <c r="G62" s="11"/>
      <c r="H62" s="12"/>
      <c r="I62" s="83" t="e">
        <f>IF(SUM(E62:H62)=0,NA(),SUM(E62:H62))</f>
        <v>#N/A</v>
      </c>
      <c r="J62" s="84"/>
      <c r="K62" s="84"/>
      <c r="L62" s="84"/>
      <c r="M62" s="84"/>
      <c r="N62" s="84">
        <f t="shared" si="0"/>
        <v>0</v>
      </c>
      <c r="O62" s="190"/>
      <c r="P62" s="190"/>
      <c r="Q62" s="190"/>
      <c r="R62" s="190"/>
      <c r="S62" s="190"/>
      <c r="T62" s="238"/>
      <c r="U62" s="262"/>
      <c r="V62" s="269"/>
      <c r="W62" s="270"/>
      <c r="X62" s="277"/>
      <c r="Y62" s="278"/>
      <c r="Z62" s="278"/>
      <c r="AA62" s="278"/>
      <c r="AB62" s="279"/>
      <c r="AC62" s="42"/>
      <c r="AD62" s="42"/>
      <c r="AE62" s="42"/>
      <c r="AF62" s="42"/>
      <c r="AG62" s="42"/>
      <c r="AH62" s="9"/>
      <c r="AI62" s="9"/>
    </row>
    <row r="63" spans="1:35" ht="28.5" customHeight="1" x14ac:dyDescent="0.15">
      <c r="A63" s="224"/>
      <c r="B63" s="192"/>
      <c r="C63" s="85" t="str">
        <f>B61</f>
        <v>広い科学技術的視野_Broad scientific perspective</v>
      </c>
      <c r="D63" s="82" t="s">
        <v>99</v>
      </c>
      <c r="E63" s="11"/>
      <c r="F63" s="11"/>
      <c r="G63" s="11"/>
      <c r="H63" s="12"/>
      <c r="I63" s="83"/>
      <c r="J63" s="84" t="e">
        <f>IF(SUM(E63:H63)=0,NA(),SUM(E63:H63))</f>
        <v>#N/A</v>
      </c>
      <c r="K63" s="84"/>
      <c r="L63" s="84"/>
      <c r="M63" s="84"/>
      <c r="N63" s="84">
        <f t="shared" ref="N63:N66" si="3">COUNTA(E63:H63)</f>
        <v>0</v>
      </c>
      <c r="O63" s="190"/>
      <c r="P63" s="190"/>
      <c r="Q63" s="190"/>
      <c r="R63" s="190"/>
      <c r="S63" s="190"/>
      <c r="T63" s="238"/>
      <c r="U63" s="262"/>
      <c r="V63" s="269"/>
      <c r="W63" s="270"/>
      <c r="X63" s="277"/>
      <c r="Y63" s="278"/>
      <c r="Z63" s="278"/>
      <c r="AA63" s="278"/>
      <c r="AB63" s="279"/>
      <c r="AC63" s="42"/>
      <c r="AD63" s="42"/>
      <c r="AE63" s="42"/>
      <c r="AF63" s="42"/>
      <c r="AG63" s="42"/>
      <c r="AH63" s="9"/>
      <c r="AI63" s="9"/>
    </row>
    <row r="64" spans="1:35" ht="28.5" customHeight="1" x14ac:dyDescent="0.15">
      <c r="A64" s="224"/>
      <c r="B64" s="192"/>
      <c r="C64" s="85" t="str">
        <f>B61</f>
        <v>広い科学技術的視野_Broad scientific perspective</v>
      </c>
      <c r="D64" s="82" t="s">
        <v>101</v>
      </c>
      <c r="E64" s="11"/>
      <c r="F64" s="11"/>
      <c r="G64" s="11"/>
      <c r="H64" s="12"/>
      <c r="I64" s="83"/>
      <c r="J64" s="84"/>
      <c r="K64" s="84" t="e">
        <f>IF(SUM(E64:H64)=0,NA(),SUM(E64:H64))</f>
        <v>#N/A</v>
      </c>
      <c r="L64" s="84"/>
      <c r="M64" s="84"/>
      <c r="N64" s="84">
        <f t="shared" si="3"/>
        <v>0</v>
      </c>
      <c r="O64" s="190"/>
      <c r="P64" s="190"/>
      <c r="Q64" s="190"/>
      <c r="R64" s="190"/>
      <c r="S64" s="190"/>
      <c r="T64" s="238"/>
      <c r="U64" s="262"/>
      <c r="V64" s="269"/>
      <c r="W64" s="270"/>
      <c r="X64" s="277"/>
      <c r="Y64" s="278"/>
      <c r="Z64" s="278"/>
      <c r="AA64" s="278"/>
      <c r="AB64" s="279"/>
      <c r="AC64" s="42"/>
      <c r="AD64" s="42"/>
      <c r="AE64" s="42"/>
      <c r="AF64" s="42"/>
      <c r="AG64" s="42"/>
      <c r="AH64" s="9"/>
      <c r="AI64" s="9"/>
    </row>
    <row r="65" spans="1:35" ht="28.5" customHeight="1" x14ac:dyDescent="0.15">
      <c r="A65" s="224"/>
      <c r="B65" s="192"/>
      <c r="C65" s="85" t="str">
        <f>B61</f>
        <v>広い科学技術的視野_Broad scientific perspective</v>
      </c>
      <c r="D65" s="82" t="s">
        <v>103</v>
      </c>
      <c r="E65" s="11"/>
      <c r="F65" s="11"/>
      <c r="G65" s="11"/>
      <c r="H65" s="12"/>
      <c r="I65" s="83"/>
      <c r="J65" s="84"/>
      <c r="K65" s="84"/>
      <c r="L65" s="84" t="e">
        <f>IF(SUM(E65:H65)=0,NA(),SUM(E65:H65))</f>
        <v>#N/A</v>
      </c>
      <c r="M65" s="84"/>
      <c r="N65" s="84">
        <f t="shared" si="3"/>
        <v>0</v>
      </c>
      <c r="O65" s="190"/>
      <c r="P65" s="190"/>
      <c r="Q65" s="190"/>
      <c r="R65" s="190"/>
      <c r="S65" s="190"/>
      <c r="T65" s="238"/>
      <c r="U65" s="262"/>
      <c r="V65" s="269"/>
      <c r="W65" s="270"/>
      <c r="X65" s="277"/>
      <c r="Y65" s="278"/>
      <c r="Z65" s="278"/>
      <c r="AA65" s="278"/>
      <c r="AB65" s="279"/>
      <c r="AC65" s="42"/>
      <c r="AD65" s="42"/>
      <c r="AE65" s="42"/>
      <c r="AF65" s="42"/>
      <c r="AG65" s="42"/>
      <c r="AH65" s="9"/>
      <c r="AI65" s="9"/>
    </row>
    <row r="66" spans="1:35" ht="28.5" customHeight="1" thickBot="1" x14ac:dyDescent="0.2">
      <c r="A66" s="225"/>
      <c r="B66" s="193"/>
      <c r="C66" s="87" t="str">
        <f>B61</f>
        <v>広い科学技術的視野_Broad scientific perspective</v>
      </c>
      <c r="D66" s="92" t="s">
        <v>105</v>
      </c>
      <c r="E66" s="13"/>
      <c r="F66" s="13"/>
      <c r="G66" s="13"/>
      <c r="H66" s="14"/>
      <c r="I66" s="83"/>
      <c r="J66" s="84"/>
      <c r="K66" s="84"/>
      <c r="L66" s="84"/>
      <c r="M66" s="84" t="e">
        <f>IF(SUM(E66:H66)=0,NA(),SUM(E66:H66))</f>
        <v>#N/A</v>
      </c>
      <c r="N66" s="84">
        <f t="shared" si="3"/>
        <v>0</v>
      </c>
      <c r="O66" s="190"/>
      <c r="P66" s="190"/>
      <c r="Q66" s="190"/>
      <c r="R66" s="190"/>
      <c r="S66" s="190"/>
      <c r="T66" s="238"/>
      <c r="U66" s="262"/>
      <c r="V66" s="269"/>
      <c r="W66" s="270"/>
      <c r="X66" s="277"/>
      <c r="Y66" s="278"/>
      <c r="Z66" s="278"/>
      <c r="AA66" s="278"/>
      <c r="AB66" s="279"/>
      <c r="AC66" s="42"/>
      <c r="AD66" s="42"/>
      <c r="AE66" s="42"/>
      <c r="AF66" s="42"/>
      <c r="AG66" s="42"/>
      <c r="AH66" s="9"/>
      <c r="AI66" s="9"/>
    </row>
    <row r="67" spans="1:35" ht="204" customHeight="1" x14ac:dyDescent="0.15">
      <c r="A67" s="223" t="s">
        <v>136</v>
      </c>
      <c r="B67" s="194" t="s">
        <v>135</v>
      </c>
      <c r="C67" s="93" t="str">
        <f>B67</f>
        <v>自身の研究から人類社会の諸課題への発展
Application of own research to the problems of human society</v>
      </c>
      <c r="D67" s="103"/>
      <c r="E67" s="94" t="s">
        <v>137</v>
      </c>
      <c r="F67" s="94" t="s">
        <v>138</v>
      </c>
      <c r="G67" s="94" t="s">
        <v>139</v>
      </c>
      <c r="H67" s="95" t="s">
        <v>136</v>
      </c>
      <c r="I67" s="83"/>
      <c r="J67" s="84"/>
      <c r="K67" s="84"/>
      <c r="L67" s="84"/>
      <c r="M67" s="84"/>
      <c r="N67" s="84"/>
      <c r="O67" s="190"/>
      <c r="P67" s="190"/>
      <c r="Q67" s="190"/>
      <c r="R67" s="190"/>
      <c r="S67" s="190"/>
      <c r="T67" s="238"/>
      <c r="U67" s="262"/>
      <c r="V67" s="269"/>
      <c r="W67" s="270"/>
      <c r="X67" s="277"/>
      <c r="Y67" s="278"/>
      <c r="Z67" s="278"/>
      <c r="AA67" s="278"/>
      <c r="AB67" s="279"/>
      <c r="AC67" s="42"/>
      <c r="AD67" s="42"/>
      <c r="AE67" s="42"/>
      <c r="AF67" s="42"/>
      <c r="AG67" s="42"/>
      <c r="AH67" s="9"/>
      <c r="AI67" s="9"/>
    </row>
    <row r="68" spans="1:35" ht="33" customHeight="1" x14ac:dyDescent="0.15">
      <c r="A68" s="224"/>
      <c r="B68" s="192"/>
      <c r="C68" s="85" t="str">
        <f>B67</f>
        <v>自身の研究から人類社会の諸課題への発展
Application of own research to the problems of human society</v>
      </c>
      <c r="D68" s="82" t="s">
        <v>97</v>
      </c>
      <c r="E68" s="11"/>
      <c r="F68" s="11"/>
      <c r="G68" s="11"/>
      <c r="H68" s="12"/>
      <c r="I68" s="83" t="e">
        <f>IF(SUM(E68:H68)=0,NA(),SUM(E68:H68))</f>
        <v>#N/A</v>
      </c>
      <c r="J68" s="84"/>
      <c r="K68" s="84"/>
      <c r="L68" s="84"/>
      <c r="M68" s="84"/>
      <c r="N68" s="84">
        <f t="shared" si="0"/>
        <v>0</v>
      </c>
      <c r="O68" s="190"/>
      <c r="P68" s="190"/>
      <c r="Q68" s="190"/>
      <c r="R68" s="190"/>
      <c r="S68" s="190"/>
      <c r="T68" s="238"/>
      <c r="U68" s="262"/>
      <c r="V68" s="269"/>
      <c r="W68" s="270"/>
      <c r="X68" s="277"/>
      <c r="Y68" s="278"/>
      <c r="Z68" s="278"/>
      <c r="AA68" s="278"/>
      <c r="AB68" s="279"/>
      <c r="AC68" s="42"/>
      <c r="AD68" s="42"/>
      <c r="AE68" s="42"/>
      <c r="AF68" s="42"/>
      <c r="AG68" s="42"/>
      <c r="AH68" s="9"/>
      <c r="AI68" s="9"/>
    </row>
    <row r="69" spans="1:35" ht="33" customHeight="1" x14ac:dyDescent="0.15">
      <c r="A69" s="224"/>
      <c r="B69" s="192"/>
      <c r="C69" s="85" t="str">
        <f>B67</f>
        <v>自身の研究から人類社会の諸課題への発展
Application of own research to the problems of human society</v>
      </c>
      <c r="D69" s="82" t="s">
        <v>99</v>
      </c>
      <c r="E69" s="11"/>
      <c r="F69" s="11"/>
      <c r="G69" s="11"/>
      <c r="H69" s="12"/>
      <c r="I69" s="83"/>
      <c r="J69" s="84" t="e">
        <f>IF(SUM(E69:H69)=0,NA(),SUM(E69:H69))</f>
        <v>#N/A</v>
      </c>
      <c r="K69" s="84"/>
      <c r="L69" s="84"/>
      <c r="M69" s="84"/>
      <c r="N69" s="84">
        <f t="shared" ref="N69:N72" si="4">COUNTA(E69:H69)</f>
        <v>0</v>
      </c>
      <c r="O69" s="190"/>
      <c r="P69" s="190"/>
      <c r="Q69" s="190"/>
      <c r="R69" s="190"/>
      <c r="S69" s="190"/>
      <c r="T69" s="238"/>
      <c r="U69" s="262"/>
      <c r="V69" s="269"/>
      <c r="W69" s="270"/>
      <c r="X69" s="277"/>
      <c r="Y69" s="278"/>
      <c r="Z69" s="278"/>
      <c r="AA69" s="278"/>
      <c r="AB69" s="279"/>
      <c r="AC69" s="42"/>
      <c r="AD69" s="42"/>
      <c r="AE69" s="42"/>
      <c r="AF69" s="42"/>
      <c r="AG69" s="42"/>
      <c r="AH69" s="9"/>
      <c r="AI69" s="9"/>
    </row>
    <row r="70" spans="1:35" ht="33" customHeight="1" x14ac:dyDescent="0.15">
      <c r="A70" s="224"/>
      <c r="B70" s="192"/>
      <c r="C70" s="85" t="str">
        <f>B67</f>
        <v>自身の研究から人類社会の諸課題への発展
Application of own research to the problems of human society</v>
      </c>
      <c r="D70" s="82" t="s">
        <v>101</v>
      </c>
      <c r="E70" s="11"/>
      <c r="F70" s="11"/>
      <c r="G70" s="11"/>
      <c r="H70" s="12"/>
      <c r="I70" s="83"/>
      <c r="J70" s="84"/>
      <c r="K70" s="84" t="e">
        <f>IF(SUM(E70:H70)=0,NA(),SUM(E70:H70))</f>
        <v>#N/A</v>
      </c>
      <c r="L70" s="84"/>
      <c r="M70" s="84"/>
      <c r="N70" s="84">
        <f t="shared" si="4"/>
        <v>0</v>
      </c>
      <c r="O70" s="190"/>
      <c r="P70" s="190"/>
      <c r="Q70" s="190"/>
      <c r="R70" s="190"/>
      <c r="S70" s="190"/>
      <c r="T70" s="238"/>
      <c r="U70" s="262"/>
      <c r="V70" s="269"/>
      <c r="W70" s="270"/>
      <c r="X70" s="277"/>
      <c r="Y70" s="278"/>
      <c r="Z70" s="278"/>
      <c r="AA70" s="278"/>
      <c r="AB70" s="279"/>
      <c r="AC70" s="42"/>
      <c r="AD70" s="42"/>
      <c r="AE70" s="42"/>
      <c r="AF70" s="42"/>
      <c r="AG70" s="42"/>
      <c r="AH70" s="9"/>
      <c r="AI70" s="9"/>
    </row>
    <row r="71" spans="1:35" ht="33" customHeight="1" x14ac:dyDescent="0.15">
      <c r="A71" s="224"/>
      <c r="B71" s="192"/>
      <c r="C71" s="85" t="str">
        <f>B67</f>
        <v>自身の研究から人類社会の諸課題への発展
Application of own research to the problems of human society</v>
      </c>
      <c r="D71" s="82" t="s">
        <v>103</v>
      </c>
      <c r="E71" s="11"/>
      <c r="F71" s="11"/>
      <c r="G71" s="11"/>
      <c r="H71" s="12"/>
      <c r="I71" s="83"/>
      <c r="J71" s="84"/>
      <c r="K71" s="84"/>
      <c r="L71" s="84" t="e">
        <f>IF(SUM(E71:H71)=0,NA(),SUM(E71:H71))</f>
        <v>#N/A</v>
      </c>
      <c r="M71" s="84"/>
      <c r="N71" s="84">
        <f t="shared" si="4"/>
        <v>0</v>
      </c>
      <c r="O71" s="190"/>
      <c r="P71" s="190"/>
      <c r="Q71" s="190"/>
      <c r="R71" s="190"/>
      <c r="S71" s="190"/>
      <c r="T71" s="238"/>
      <c r="U71" s="262"/>
      <c r="V71" s="269"/>
      <c r="W71" s="270"/>
      <c r="X71" s="277"/>
      <c r="Y71" s="278"/>
      <c r="Z71" s="278"/>
      <c r="AA71" s="278"/>
      <c r="AB71" s="279"/>
      <c r="AC71" s="42"/>
      <c r="AD71" s="42"/>
      <c r="AE71" s="42"/>
      <c r="AF71" s="42"/>
      <c r="AG71" s="42"/>
      <c r="AH71" s="9"/>
      <c r="AI71" s="9"/>
    </row>
    <row r="72" spans="1:35" ht="46.5" customHeight="1" thickBot="1" x14ac:dyDescent="0.2">
      <c r="A72" s="226"/>
      <c r="B72" s="193"/>
      <c r="C72" s="87" t="str">
        <f>B67</f>
        <v>自身の研究から人類社会の諸課題への発展
Application of own research to the problems of human society</v>
      </c>
      <c r="D72" s="92" t="s">
        <v>105</v>
      </c>
      <c r="E72" s="13"/>
      <c r="F72" s="13"/>
      <c r="G72" s="13"/>
      <c r="H72" s="14"/>
      <c r="I72" s="83"/>
      <c r="J72" s="84"/>
      <c r="K72" s="84"/>
      <c r="L72" s="84"/>
      <c r="M72" s="84" t="e">
        <f>IF(SUM(E72:H72)=0,NA(),SUM(E72:H72))</f>
        <v>#N/A</v>
      </c>
      <c r="N72" s="84">
        <f t="shared" si="4"/>
        <v>0</v>
      </c>
      <c r="O72" s="190"/>
      <c r="P72" s="190"/>
      <c r="Q72" s="190"/>
      <c r="R72" s="190"/>
      <c r="S72" s="190"/>
      <c r="T72" s="238"/>
      <c r="U72" s="262"/>
      <c r="V72" s="271"/>
      <c r="W72" s="272"/>
      <c r="X72" s="280"/>
      <c r="Y72" s="281"/>
      <c r="Z72" s="281"/>
      <c r="AA72" s="281"/>
      <c r="AB72" s="282"/>
      <c r="AC72" s="42"/>
      <c r="AD72" s="42"/>
      <c r="AE72" s="42"/>
      <c r="AF72" s="42"/>
      <c r="AG72" s="42"/>
      <c r="AH72" s="9"/>
      <c r="AI72" s="9"/>
    </row>
    <row r="73" spans="1:35" ht="197.25" customHeight="1" x14ac:dyDescent="0.15">
      <c r="A73" s="208" t="s">
        <v>272</v>
      </c>
      <c r="B73" s="211" t="s">
        <v>271</v>
      </c>
      <c r="C73" s="93" t="str">
        <f>B73</f>
        <v>研究室ローテーション
Lab rotation</v>
      </c>
      <c r="D73" s="103"/>
      <c r="E73" s="94" t="s">
        <v>140</v>
      </c>
      <c r="F73" s="94" t="s">
        <v>141</v>
      </c>
      <c r="G73" s="94" t="s">
        <v>273</v>
      </c>
      <c r="H73" s="95" t="s">
        <v>142</v>
      </c>
      <c r="I73" s="83"/>
      <c r="J73" s="84"/>
      <c r="K73" s="84"/>
      <c r="L73" s="84"/>
      <c r="M73" s="84"/>
      <c r="N73" s="84"/>
      <c r="O73" s="190" t="str">
        <f>IFERROR(AVERAGE(I73:I90),"")</f>
        <v/>
      </c>
      <c r="P73" s="190" t="str">
        <f t="shared" ref="P73:R73" si="5">IFERROR(AVERAGE(J73:J90),"")</f>
        <v/>
      </c>
      <c r="Q73" s="190" t="str">
        <f t="shared" si="5"/>
        <v/>
      </c>
      <c r="R73" s="190" t="str">
        <f t="shared" si="5"/>
        <v/>
      </c>
      <c r="S73" s="190">
        <f>MAX(O73:R90)</f>
        <v>0</v>
      </c>
      <c r="T73" s="238"/>
      <c r="U73" s="104"/>
      <c r="V73" s="267"/>
      <c r="W73" s="268"/>
      <c r="X73" s="274" t="s">
        <v>194</v>
      </c>
      <c r="Y73" s="275"/>
      <c r="Z73" s="275"/>
      <c r="AA73" s="275"/>
      <c r="AB73" s="276"/>
      <c r="AC73" s="42"/>
      <c r="AD73" s="42"/>
      <c r="AE73" s="42"/>
      <c r="AF73" s="42"/>
      <c r="AG73" s="42"/>
      <c r="AH73" s="9" t="str">
        <f>X73</f>
        <v>【異分野、異業種のグローバルな橋渡しにより新しい価値を創出できる能力を有している】
Possesses the skills needed to create new value by serving as a global bridge to other fields and industries.</v>
      </c>
      <c r="AI73" s="9">
        <f>S73</f>
        <v>0</v>
      </c>
    </row>
    <row r="74" spans="1:35" ht="21" x14ac:dyDescent="0.15">
      <c r="A74" s="209"/>
      <c r="B74" s="212"/>
      <c r="C74" s="85" t="str">
        <f>B73</f>
        <v>研究室ローテーション
Lab rotation</v>
      </c>
      <c r="D74" s="82" t="s">
        <v>97</v>
      </c>
      <c r="E74" s="11"/>
      <c r="F74" s="11"/>
      <c r="G74" s="11"/>
      <c r="H74" s="12"/>
      <c r="I74" s="83" t="e">
        <f>IF(SUM(E74:H74)=0,NA(),SUM(E74:H74))</f>
        <v>#N/A</v>
      </c>
      <c r="J74" s="84"/>
      <c r="K74" s="84"/>
      <c r="L74" s="84"/>
      <c r="M74" s="84"/>
      <c r="N74" s="84">
        <f t="shared" si="0"/>
        <v>0</v>
      </c>
      <c r="O74" s="190"/>
      <c r="P74" s="190"/>
      <c r="Q74" s="190"/>
      <c r="R74" s="190"/>
      <c r="S74" s="190"/>
      <c r="T74" s="238"/>
      <c r="U74" s="104"/>
      <c r="V74" s="269"/>
      <c r="W74" s="270"/>
      <c r="X74" s="277"/>
      <c r="Y74" s="278"/>
      <c r="Z74" s="278"/>
      <c r="AA74" s="278"/>
      <c r="AB74" s="279"/>
      <c r="AC74" s="42"/>
      <c r="AD74" s="42"/>
      <c r="AE74" s="42"/>
      <c r="AF74" s="42"/>
      <c r="AG74" s="42"/>
      <c r="AH74" s="9"/>
      <c r="AI74" s="9"/>
    </row>
    <row r="75" spans="1:35" ht="21" x14ac:dyDescent="0.15">
      <c r="A75" s="209"/>
      <c r="B75" s="212"/>
      <c r="C75" s="85" t="str">
        <f>B73</f>
        <v>研究室ローテーション
Lab rotation</v>
      </c>
      <c r="D75" s="82" t="s">
        <v>99</v>
      </c>
      <c r="E75" s="11"/>
      <c r="F75" s="11"/>
      <c r="G75" s="11"/>
      <c r="H75" s="12"/>
      <c r="I75" s="83"/>
      <c r="J75" s="84" t="e">
        <f>IF(SUM(E75:H75)=0,NA(),SUM(E75:H75))</f>
        <v>#N/A</v>
      </c>
      <c r="K75" s="84"/>
      <c r="L75" s="84"/>
      <c r="M75" s="84"/>
      <c r="N75" s="84">
        <f t="shared" si="0"/>
        <v>0</v>
      </c>
      <c r="O75" s="190"/>
      <c r="P75" s="190"/>
      <c r="Q75" s="190"/>
      <c r="R75" s="190"/>
      <c r="S75" s="190"/>
      <c r="T75" s="238"/>
      <c r="U75" s="104"/>
      <c r="V75" s="269"/>
      <c r="W75" s="270"/>
      <c r="X75" s="277"/>
      <c r="Y75" s="278"/>
      <c r="Z75" s="278"/>
      <c r="AA75" s="278"/>
      <c r="AB75" s="279"/>
      <c r="AC75" s="42"/>
      <c r="AD75" s="42"/>
      <c r="AE75" s="42"/>
      <c r="AF75" s="42"/>
      <c r="AG75" s="42"/>
      <c r="AH75" s="9"/>
      <c r="AI75" s="9"/>
    </row>
    <row r="76" spans="1:35" ht="21" x14ac:dyDescent="0.15">
      <c r="A76" s="209"/>
      <c r="B76" s="212"/>
      <c r="C76" s="85" t="str">
        <f>B73</f>
        <v>研究室ローテーション
Lab rotation</v>
      </c>
      <c r="D76" s="86" t="s">
        <v>101</v>
      </c>
      <c r="E76" s="11"/>
      <c r="F76" s="11"/>
      <c r="G76" s="11"/>
      <c r="H76" s="12"/>
      <c r="I76" s="83"/>
      <c r="J76" s="84"/>
      <c r="K76" s="84" t="e">
        <f>IF(SUM(E76:H76)=0,NA(),SUM(E76:H76))</f>
        <v>#N/A</v>
      </c>
      <c r="L76" s="84"/>
      <c r="M76" s="84"/>
      <c r="N76" s="84">
        <f t="shared" si="0"/>
        <v>0</v>
      </c>
      <c r="O76" s="190"/>
      <c r="P76" s="190"/>
      <c r="Q76" s="190"/>
      <c r="R76" s="190"/>
      <c r="S76" s="190"/>
      <c r="T76" s="238"/>
      <c r="U76" s="104"/>
      <c r="V76" s="269"/>
      <c r="W76" s="270"/>
      <c r="X76" s="277"/>
      <c r="Y76" s="278"/>
      <c r="Z76" s="278"/>
      <c r="AA76" s="278"/>
      <c r="AB76" s="279"/>
      <c r="AC76" s="42"/>
      <c r="AD76" s="42"/>
      <c r="AE76" s="42"/>
      <c r="AF76" s="42"/>
      <c r="AG76" s="42"/>
      <c r="AH76" s="9"/>
      <c r="AI76" s="9"/>
    </row>
    <row r="77" spans="1:35" ht="21" x14ac:dyDescent="0.15">
      <c r="A77" s="209"/>
      <c r="B77" s="212"/>
      <c r="C77" s="85" t="str">
        <f>B73</f>
        <v>研究室ローテーション
Lab rotation</v>
      </c>
      <c r="D77" s="86" t="s">
        <v>103</v>
      </c>
      <c r="E77" s="11"/>
      <c r="F77" s="11"/>
      <c r="G77" s="11"/>
      <c r="H77" s="12"/>
      <c r="I77" s="83"/>
      <c r="J77" s="84"/>
      <c r="K77" s="84"/>
      <c r="L77" s="84" t="e">
        <f>IF(SUM(E77:H77)=0,NA(),SUM(E77:H77))</f>
        <v>#N/A</v>
      </c>
      <c r="M77" s="84"/>
      <c r="N77" s="84">
        <f t="shared" si="0"/>
        <v>0</v>
      </c>
      <c r="O77" s="190"/>
      <c r="P77" s="190"/>
      <c r="Q77" s="190"/>
      <c r="R77" s="190"/>
      <c r="S77" s="190"/>
      <c r="T77" s="238"/>
      <c r="U77" s="104"/>
      <c r="V77" s="269"/>
      <c r="W77" s="270"/>
      <c r="X77" s="277"/>
      <c r="Y77" s="278"/>
      <c r="Z77" s="278"/>
      <c r="AA77" s="278"/>
      <c r="AB77" s="279"/>
      <c r="AC77" s="42"/>
      <c r="AD77" s="42"/>
      <c r="AE77" s="42"/>
      <c r="AF77" s="42"/>
      <c r="AG77" s="42"/>
      <c r="AH77" s="9"/>
      <c r="AI77" s="9"/>
    </row>
    <row r="78" spans="1:35" ht="21.75" thickBot="1" x14ac:dyDescent="0.2">
      <c r="A78" s="210"/>
      <c r="B78" s="213"/>
      <c r="C78" s="87" t="str">
        <f>B73</f>
        <v>研究室ローテーション
Lab rotation</v>
      </c>
      <c r="D78" s="88" t="s">
        <v>105</v>
      </c>
      <c r="E78" s="13"/>
      <c r="F78" s="13"/>
      <c r="G78" s="13"/>
      <c r="H78" s="14"/>
      <c r="I78" s="83"/>
      <c r="J78" s="84"/>
      <c r="K78" s="84"/>
      <c r="L78" s="84"/>
      <c r="M78" s="84" t="e">
        <f>IF(SUM(E78:H78)=0,NA(),SUM(E78:H78))</f>
        <v>#N/A</v>
      </c>
      <c r="N78" s="84">
        <f t="shared" si="0"/>
        <v>0</v>
      </c>
      <c r="O78" s="190"/>
      <c r="P78" s="190"/>
      <c r="Q78" s="190"/>
      <c r="R78" s="190"/>
      <c r="S78" s="190"/>
      <c r="T78" s="238"/>
      <c r="U78" s="104"/>
      <c r="V78" s="269"/>
      <c r="W78" s="270"/>
      <c r="X78" s="277"/>
      <c r="Y78" s="278"/>
      <c r="Z78" s="278"/>
      <c r="AA78" s="278"/>
      <c r="AB78" s="279"/>
      <c r="AC78" s="42"/>
      <c r="AD78" s="42"/>
      <c r="AE78" s="42"/>
      <c r="AF78" s="42"/>
      <c r="AG78" s="42"/>
      <c r="AH78" s="9"/>
      <c r="AI78" s="9"/>
    </row>
    <row r="79" spans="1:35" ht="176.25" customHeight="1" x14ac:dyDescent="0.15">
      <c r="A79" s="223" t="s">
        <v>143</v>
      </c>
      <c r="B79" s="197" t="s">
        <v>270</v>
      </c>
      <c r="C79" s="93" t="str">
        <f>B79</f>
        <v>企業インターンシップ
Corporate internship (including overseas)</v>
      </c>
      <c r="D79" s="103"/>
      <c r="E79" s="94" t="s">
        <v>144</v>
      </c>
      <c r="F79" s="94" t="s">
        <v>145</v>
      </c>
      <c r="G79" s="94" t="s">
        <v>146</v>
      </c>
      <c r="H79" s="95" t="s">
        <v>143</v>
      </c>
      <c r="I79" s="83"/>
      <c r="J79" s="84"/>
      <c r="K79" s="84"/>
      <c r="L79" s="84"/>
      <c r="M79" s="84"/>
      <c r="N79" s="84"/>
      <c r="O79" s="190"/>
      <c r="P79" s="190"/>
      <c r="Q79" s="190"/>
      <c r="R79" s="190"/>
      <c r="S79" s="190"/>
      <c r="T79" s="238"/>
      <c r="U79" s="104"/>
      <c r="V79" s="269"/>
      <c r="W79" s="270"/>
      <c r="X79" s="277"/>
      <c r="Y79" s="278"/>
      <c r="Z79" s="278"/>
      <c r="AA79" s="278"/>
      <c r="AB79" s="279"/>
      <c r="AC79" s="42"/>
      <c r="AD79" s="42"/>
      <c r="AE79" s="42"/>
      <c r="AF79" s="42"/>
      <c r="AG79" s="42"/>
      <c r="AH79" s="9"/>
      <c r="AI79" s="9"/>
    </row>
    <row r="80" spans="1:35" ht="21" x14ac:dyDescent="0.15">
      <c r="A80" s="224"/>
      <c r="B80" s="198"/>
      <c r="C80" s="85" t="str">
        <f>B79</f>
        <v>企業インターンシップ
Corporate internship (including overseas)</v>
      </c>
      <c r="D80" s="86" t="s">
        <v>97</v>
      </c>
      <c r="E80" s="11"/>
      <c r="F80" s="11"/>
      <c r="G80" s="11"/>
      <c r="H80" s="12"/>
      <c r="I80" s="83" t="e">
        <f>IF(SUM(E80:H80)=0,NA(),SUM(E80:H80))</f>
        <v>#N/A</v>
      </c>
      <c r="J80" s="84"/>
      <c r="K80" s="84"/>
      <c r="L80" s="84"/>
      <c r="M80" s="84"/>
      <c r="N80" s="84">
        <f t="shared" si="0"/>
        <v>0</v>
      </c>
      <c r="O80" s="190"/>
      <c r="P80" s="190"/>
      <c r="Q80" s="190"/>
      <c r="R80" s="190"/>
      <c r="S80" s="190"/>
      <c r="T80" s="238"/>
      <c r="U80" s="104"/>
      <c r="V80" s="269"/>
      <c r="W80" s="270"/>
      <c r="X80" s="277"/>
      <c r="Y80" s="278"/>
      <c r="Z80" s="278"/>
      <c r="AA80" s="278"/>
      <c r="AB80" s="279"/>
      <c r="AC80" s="42"/>
      <c r="AD80" s="42"/>
      <c r="AE80" s="42"/>
      <c r="AF80" s="42"/>
      <c r="AG80" s="42"/>
      <c r="AH80" s="9"/>
      <c r="AI80" s="9"/>
    </row>
    <row r="81" spans="1:35" ht="21" x14ac:dyDescent="0.15">
      <c r="A81" s="224"/>
      <c r="B81" s="198"/>
      <c r="C81" s="85" t="str">
        <f>B79</f>
        <v>企業インターンシップ
Corporate internship (including overseas)</v>
      </c>
      <c r="D81" s="86" t="s">
        <v>99</v>
      </c>
      <c r="E81" s="11"/>
      <c r="F81" s="11"/>
      <c r="G81" s="11"/>
      <c r="H81" s="12"/>
      <c r="I81" s="83"/>
      <c r="J81" s="84" t="e">
        <f>IF(SUM(E81:H81)=0,NA(),SUM(E81:H81))</f>
        <v>#N/A</v>
      </c>
      <c r="K81" s="84"/>
      <c r="L81" s="84"/>
      <c r="M81" s="84"/>
      <c r="N81" s="84">
        <f t="shared" ref="N81:N84" si="6">COUNTA(E81:H81)</f>
        <v>0</v>
      </c>
      <c r="O81" s="190"/>
      <c r="P81" s="190"/>
      <c r="Q81" s="190"/>
      <c r="R81" s="190"/>
      <c r="S81" s="190"/>
      <c r="T81" s="238"/>
      <c r="U81" s="104"/>
      <c r="V81" s="269"/>
      <c r="W81" s="270"/>
      <c r="X81" s="277"/>
      <c r="Y81" s="278"/>
      <c r="Z81" s="278"/>
      <c r="AA81" s="278"/>
      <c r="AB81" s="279"/>
      <c r="AC81" s="42"/>
      <c r="AD81" s="42"/>
      <c r="AE81" s="42"/>
      <c r="AF81" s="42"/>
      <c r="AG81" s="42"/>
      <c r="AH81" s="9"/>
      <c r="AI81" s="9"/>
    </row>
    <row r="82" spans="1:35" ht="21" x14ac:dyDescent="0.15">
      <c r="A82" s="224"/>
      <c r="B82" s="198"/>
      <c r="C82" s="85" t="str">
        <f>B79</f>
        <v>企業インターンシップ
Corporate internship (including overseas)</v>
      </c>
      <c r="D82" s="82" t="s">
        <v>101</v>
      </c>
      <c r="E82" s="11"/>
      <c r="F82" s="11"/>
      <c r="G82" s="11"/>
      <c r="H82" s="12"/>
      <c r="I82" s="83"/>
      <c r="J82" s="84"/>
      <c r="K82" s="84" t="e">
        <f>IF(SUM(E82:H82)=0,NA(),SUM(E82:H82))</f>
        <v>#N/A</v>
      </c>
      <c r="L82" s="84"/>
      <c r="M82" s="84"/>
      <c r="N82" s="84">
        <f t="shared" si="6"/>
        <v>0</v>
      </c>
      <c r="O82" s="190"/>
      <c r="P82" s="190"/>
      <c r="Q82" s="190"/>
      <c r="R82" s="190"/>
      <c r="S82" s="190"/>
      <c r="T82" s="238"/>
      <c r="U82" s="104"/>
      <c r="V82" s="269"/>
      <c r="W82" s="270"/>
      <c r="X82" s="277"/>
      <c r="Y82" s="278"/>
      <c r="Z82" s="278"/>
      <c r="AA82" s="278"/>
      <c r="AB82" s="279"/>
      <c r="AC82" s="42"/>
      <c r="AD82" s="42"/>
      <c r="AE82" s="42"/>
      <c r="AF82" s="42"/>
      <c r="AG82" s="42"/>
      <c r="AH82" s="9"/>
      <c r="AI82" s="9"/>
    </row>
    <row r="83" spans="1:35" ht="21" x14ac:dyDescent="0.15">
      <c r="A83" s="224"/>
      <c r="B83" s="198"/>
      <c r="C83" s="85" t="str">
        <f>B79</f>
        <v>企業インターンシップ
Corporate internship (including overseas)</v>
      </c>
      <c r="D83" s="82" t="s">
        <v>103</v>
      </c>
      <c r="E83" s="11"/>
      <c r="F83" s="11"/>
      <c r="G83" s="11"/>
      <c r="H83" s="12"/>
      <c r="I83" s="83"/>
      <c r="J83" s="84"/>
      <c r="K83" s="84"/>
      <c r="L83" s="84" t="e">
        <f>IF(SUM(E83:H83)=0,NA(),SUM(E83:H83))</f>
        <v>#N/A</v>
      </c>
      <c r="M83" s="84"/>
      <c r="N83" s="84">
        <f t="shared" si="6"/>
        <v>0</v>
      </c>
      <c r="O83" s="190"/>
      <c r="P83" s="190"/>
      <c r="Q83" s="190"/>
      <c r="R83" s="190"/>
      <c r="S83" s="190"/>
      <c r="T83" s="238"/>
      <c r="U83" s="104"/>
      <c r="V83" s="269"/>
      <c r="W83" s="270"/>
      <c r="X83" s="277"/>
      <c r="Y83" s="278"/>
      <c r="Z83" s="278"/>
      <c r="AA83" s="278"/>
      <c r="AB83" s="279"/>
      <c r="AC83" s="42"/>
      <c r="AD83" s="42"/>
      <c r="AE83" s="42"/>
      <c r="AF83" s="42"/>
      <c r="AG83" s="42"/>
      <c r="AH83" s="9"/>
      <c r="AI83" s="9"/>
    </row>
    <row r="84" spans="1:35" ht="21.75" thickBot="1" x14ac:dyDescent="0.2">
      <c r="A84" s="225"/>
      <c r="B84" s="199"/>
      <c r="C84" s="87" t="str">
        <f>B79</f>
        <v>企業インターンシップ
Corporate internship (including overseas)</v>
      </c>
      <c r="D84" s="92" t="s">
        <v>105</v>
      </c>
      <c r="E84" s="13"/>
      <c r="F84" s="13"/>
      <c r="G84" s="13"/>
      <c r="H84" s="14"/>
      <c r="I84" s="83"/>
      <c r="J84" s="84"/>
      <c r="K84" s="84"/>
      <c r="L84" s="84"/>
      <c r="M84" s="84" t="e">
        <f>IF(SUM(E84:H84)=0,NA(),SUM(E84:H84))</f>
        <v>#N/A</v>
      </c>
      <c r="N84" s="84">
        <f t="shared" si="6"/>
        <v>0</v>
      </c>
      <c r="O84" s="190"/>
      <c r="P84" s="190"/>
      <c r="Q84" s="190"/>
      <c r="R84" s="190"/>
      <c r="S84" s="190"/>
      <c r="T84" s="238"/>
      <c r="U84" s="104"/>
      <c r="V84" s="269"/>
      <c r="W84" s="270"/>
      <c r="X84" s="277"/>
      <c r="Y84" s="278"/>
      <c r="Z84" s="278"/>
      <c r="AA84" s="278"/>
      <c r="AB84" s="279"/>
      <c r="AC84" s="42"/>
      <c r="AD84" s="42"/>
      <c r="AE84" s="42"/>
      <c r="AF84" s="42"/>
      <c r="AG84" s="42"/>
      <c r="AH84" s="9"/>
      <c r="AI84" s="9"/>
    </row>
    <row r="85" spans="1:35" ht="225" customHeight="1" x14ac:dyDescent="0.15">
      <c r="A85" s="223" t="s">
        <v>147</v>
      </c>
      <c r="B85" s="197" t="s">
        <v>269</v>
      </c>
      <c r="C85" s="93" t="str">
        <f>B85</f>
        <v>ファイバーイノベーション特論の履修
Completion of Special Course on Fiber Innovation (an omnibus lecture by engineers and researchers from other fields)</v>
      </c>
      <c r="D85" s="103"/>
      <c r="E85" s="94" t="s">
        <v>148</v>
      </c>
      <c r="F85" s="94" t="s">
        <v>149</v>
      </c>
      <c r="G85" s="94" t="s">
        <v>150</v>
      </c>
      <c r="H85" s="95" t="s">
        <v>147</v>
      </c>
      <c r="I85" s="83"/>
      <c r="J85" s="84"/>
      <c r="K85" s="84"/>
      <c r="L85" s="84"/>
      <c r="M85" s="84"/>
      <c r="N85" s="84"/>
      <c r="O85" s="190"/>
      <c r="P85" s="190"/>
      <c r="Q85" s="190"/>
      <c r="R85" s="190"/>
      <c r="S85" s="190"/>
      <c r="T85" s="238"/>
      <c r="U85" s="104"/>
      <c r="V85" s="269"/>
      <c r="W85" s="270"/>
      <c r="X85" s="277"/>
      <c r="Y85" s="278"/>
      <c r="Z85" s="278"/>
      <c r="AA85" s="278"/>
      <c r="AB85" s="279"/>
      <c r="AC85" s="42"/>
      <c r="AD85" s="42"/>
      <c r="AE85" s="42"/>
      <c r="AF85" s="42"/>
      <c r="AG85" s="42"/>
      <c r="AH85" s="9"/>
      <c r="AI85" s="9"/>
    </row>
    <row r="86" spans="1:35" ht="21" x14ac:dyDescent="0.15">
      <c r="A86" s="224"/>
      <c r="B86" s="198"/>
      <c r="C86" s="85" t="str">
        <f>B85</f>
        <v>ファイバーイノベーション特論の履修
Completion of Special Course on Fiber Innovation (an omnibus lecture by engineers and researchers from other fields)</v>
      </c>
      <c r="D86" s="82" t="s">
        <v>97</v>
      </c>
      <c r="E86" s="11"/>
      <c r="F86" s="11"/>
      <c r="G86" s="11"/>
      <c r="H86" s="12"/>
      <c r="I86" s="83" t="e">
        <f>IF(SUM(E86:H86)=0,NA(),SUM(E86:H86))</f>
        <v>#N/A</v>
      </c>
      <c r="J86" s="84"/>
      <c r="K86" s="84"/>
      <c r="L86" s="84"/>
      <c r="M86" s="84"/>
      <c r="N86" s="84">
        <f t="shared" si="0"/>
        <v>0</v>
      </c>
      <c r="O86" s="190"/>
      <c r="P86" s="190"/>
      <c r="Q86" s="190"/>
      <c r="R86" s="190"/>
      <c r="S86" s="190"/>
      <c r="T86" s="238"/>
      <c r="U86" s="104"/>
      <c r="V86" s="269"/>
      <c r="W86" s="270"/>
      <c r="X86" s="277"/>
      <c r="Y86" s="278"/>
      <c r="Z86" s="278"/>
      <c r="AA86" s="278"/>
      <c r="AB86" s="279"/>
      <c r="AC86" s="42"/>
      <c r="AD86" s="42"/>
      <c r="AE86" s="42"/>
      <c r="AF86" s="42"/>
      <c r="AG86" s="42"/>
      <c r="AH86" s="9"/>
      <c r="AI86" s="9"/>
    </row>
    <row r="87" spans="1:35" ht="21" x14ac:dyDescent="0.15">
      <c r="A87" s="224"/>
      <c r="B87" s="198"/>
      <c r="C87" s="85" t="str">
        <f>B85</f>
        <v>ファイバーイノベーション特論の履修
Completion of Special Course on Fiber Innovation (an omnibus lecture by engineers and researchers from other fields)</v>
      </c>
      <c r="D87" s="82" t="s">
        <v>99</v>
      </c>
      <c r="E87" s="11"/>
      <c r="F87" s="11"/>
      <c r="G87" s="11"/>
      <c r="H87" s="12"/>
      <c r="I87" s="83"/>
      <c r="J87" s="84" t="e">
        <f>IF(SUM(E87:H87)=0,NA(),SUM(E87:H87))</f>
        <v>#N/A</v>
      </c>
      <c r="K87" s="84"/>
      <c r="L87" s="84"/>
      <c r="M87" s="84"/>
      <c r="N87" s="84">
        <f t="shared" si="0"/>
        <v>0</v>
      </c>
      <c r="O87" s="190"/>
      <c r="P87" s="190"/>
      <c r="Q87" s="190"/>
      <c r="R87" s="190"/>
      <c r="S87" s="190"/>
      <c r="T87" s="238"/>
      <c r="U87" s="104"/>
      <c r="V87" s="269"/>
      <c r="W87" s="270"/>
      <c r="X87" s="277"/>
      <c r="Y87" s="278"/>
      <c r="Z87" s="278"/>
      <c r="AA87" s="278"/>
      <c r="AB87" s="279"/>
      <c r="AC87" s="42"/>
      <c r="AD87" s="42"/>
      <c r="AE87" s="42"/>
      <c r="AF87" s="42"/>
      <c r="AG87" s="42"/>
      <c r="AH87" s="9"/>
      <c r="AI87" s="9"/>
    </row>
    <row r="88" spans="1:35" ht="21" x14ac:dyDescent="0.15">
      <c r="A88" s="224"/>
      <c r="B88" s="198"/>
      <c r="C88" s="85" t="str">
        <f>B85</f>
        <v>ファイバーイノベーション特論の履修
Completion of Special Course on Fiber Innovation (an omnibus lecture by engineers and researchers from other fields)</v>
      </c>
      <c r="D88" s="82" t="s">
        <v>101</v>
      </c>
      <c r="E88" s="11"/>
      <c r="F88" s="11"/>
      <c r="G88" s="11"/>
      <c r="H88" s="12"/>
      <c r="I88" s="83"/>
      <c r="J88" s="84"/>
      <c r="K88" s="84" t="e">
        <f>IF(SUM(E88:H88)=0,NA(),SUM(E88:H88))</f>
        <v>#N/A</v>
      </c>
      <c r="L88" s="84"/>
      <c r="M88" s="84"/>
      <c r="N88" s="84">
        <f t="shared" si="0"/>
        <v>0</v>
      </c>
      <c r="O88" s="190"/>
      <c r="P88" s="190"/>
      <c r="Q88" s="190"/>
      <c r="R88" s="190"/>
      <c r="S88" s="190"/>
      <c r="T88" s="238"/>
      <c r="U88" s="104"/>
      <c r="V88" s="269"/>
      <c r="W88" s="270"/>
      <c r="X88" s="277"/>
      <c r="Y88" s="278"/>
      <c r="Z88" s="278"/>
      <c r="AA88" s="278"/>
      <c r="AB88" s="279"/>
      <c r="AC88" s="42"/>
      <c r="AD88" s="42"/>
      <c r="AE88" s="42"/>
      <c r="AF88" s="42"/>
      <c r="AG88" s="42"/>
      <c r="AH88" s="9"/>
      <c r="AI88" s="9"/>
    </row>
    <row r="89" spans="1:35" ht="21" x14ac:dyDescent="0.15">
      <c r="A89" s="224"/>
      <c r="B89" s="198"/>
      <c r="C89" s="85" t="str">
        <f>B85</f>
        <v>ファイバーイノベーション特論の履修
Completion of Special Course on Fiber Innovation (an omnibus lecture by engineers and researchers from other fields)</v>
      </c>
      <c r="D89" s="86" t="s">
        <v>103</v>
      </c>
      <c r="E89" s="11"/>
      <c r="F89" s="11"/>
      <c r="G89" s="11"/>
      <c r="H89" s="12"/>
      <c r="I89" s="83"/>
      <c r="J89" s="84"/>
      <c r="K89" s="84"/>
      <c r="L89" s="84" t="e">
        <f>IF(SUM(E89:H89)=0,NA(),SUM(E89:H89))</f>
        <v>#N/A</v>
      </c>
      <c r="M89" s="84"/>
      <c r="N89" s="84">
        <f t="shared" si="0"/>
        <v>0</v>
      </c>
      <c r="O89" s="190"/>
      <c r="P89" s="190"/>
      <c r="Q89" s="190"/>
      <c r="R89" s="190"/>
      <c r="S89" s="190"/>
      <c r="T89" s="238"/>
      <c r="U89" s="104"/>
      <c r="V89" s="269"/>
      <c r="W89" s="270"/>
      <c r="X89" s="277"/>
      <c r="Y89" s="278"/>
      <c r="Z89" s="278"/>
      <c r="AA89" s="278"/>
      <c r="AB89" s="279"/>
      <c r="AC89" s="42"/>
      <c r="AD89" s="42"/>
      <c r="AE89" s="42"/>
      <c r="AF89" s="42"/>
      <c r="AG89" s="42"/>
      <c r="AH89" s="9"/>
      <c r="AI89" s="9"/>
    </row>
    <row r="90" spans="1:35" ht="21.75" thickBot="1" x14ac:dyDescent="0.2">
      <c r="A90" s="226"/>
      <c r="B90" s="199"/>
      <c r="C90" s="87" t="str">
        <f>B85</f>
        <v>ファイバーイノベーション特論の履修
Completion of Special Course on Fiber Innovation (an omnibus lecture by engineers and researchers from other fields)</v>
      </c>
      <c r="D90" s="88" t="s">
        <v>105</v>
      </c>
      <c r="E90" s="13"/>
      <c r="F90" s="13"/>
      <c r="G90" s="13"/>
      <c r="H90" s="14"/>
      <c r="I90" s="83"/>
      <c r="J90" s="84"/>
      <c r="K90" s="84"/>
      <c r="L90" s="84"/>
      <c r="M90" s="84" t="e">
        <f>IF(SUM(E90:H90)=0,NA(),SUM(E90:H90))</f>
        <v>#N/A</v>
      </c>
      <c r="N90" s="84">
        <f t="shared" si="0"/>
        <v>0</v>
      </c>
      <c r="O90" s="190"/>
      <c r="P90" s="190"/>
      <c r="Q90" s="190"/>
      <c r="R90" s="190"/>
      <c r="S90" s="190"/>
      <c r="T90" s="239"/>
      <c r="U90" s="105"/>
      <c r="V90" s="271"/>
      <c r="W90" s="272"/>
      <c r="X90" s="280"/>
      <c r="Y90" s="281"/>
      <c r="Z90" s="281"/>
      <c r="AA90" s="281"/>
      <c r="AB90" s="282"/>
      <c r="AC90" s="42"/>
      <c r="AD90" s="42"/>
      <c r="AE90" s="42"/>
      <c r="AF90" s="42"/>
      <c r="AG90" s="42"/>
      <c r="AH90" s="9"/>
      <c r="AI90" s="9"/>
    </row>
    <row r="91" spans="1:35" ht="195.75" customHeight="1" x14ac:dyDescent="0.15">
      <c r="A91" s="227" t="s">
        <v>151</v>
      </c>
      <c r="B91" s="194" t="s">
        <v>274</v>
      </c>
      <c r="C91" s="93" t="str">
        <f>B91</f>
        <v xml:space="preserve">学生による国際セミナー等の企画・運営
Student-lead planning and orchestration of international seminars and other events </v>
      </c>
      <c r="D91" s="98"/>
      <c r="E91" s="94" t="s">
        <v>152</v>
      </c>
      <c r="F91" s="94" t="s">
        <v>153</v>
      </c>
      <c r="G91" s="94" t="s">
        <v>154</v>
      </c>
      <c r="H91" s="95" t="s">
        <v>155</v>
      </c>
      <c r="I91" s="83"/>
      <c r="J91" s="84"/>
      <c r="K91" s="84"/>
      <c r="L91" s="84"/>
      <c r="M91" s="84"/>
      <c r="N91" s="84"/>
      <c r="O91" s="190" t="str">
        <f>IFERROR(AVERAGE(I91:I107),"")</f>
        <v/>
      </c>
      <c r="P91" s="190" t="str">
        <f t="shared" ref="P91:R91" si="7">IFERROR(AVERAGE(J91:J107),"")</f>
        <v/>
      </c>
      <c r="Q91" s="190" t="str">
        <f t="shared" si="7"/>
        <v/>
      </c>
      <c r="R91" s="190" t="str">
        <f t="shared" si="7"/>
        <v/>
      </c>
      <c r="S91" s="190">
        <f>MAX(O91:R107)</f>
        <v>0</v>
      </c>
      <c r="T91" s="245"/>
      <c r="U91" s="261"/>
      <c r="V91" s="267"/>
      <c r="W91" s="268"/>
      <c r="X91" s="274" t="s">
        <v>195</v>
      </c>
      <c r="Y91" s="275"/>
      <c r="Z91" s="275"/>
      <c r="AA91" s="275"/>
      <c r="AB91" s="276"/>
      <c r="AC91" s="42"/>
      <c r="AD91" s="42"/>
      <c r="AE91" s="42"/>
      <c r="AF91" s="42"/>
      <c r="AG91" s="42"/>
      <c r="AH91" s="9" t="str">
        <f>X91</f>
        <v>【先導的なプロジェクトマネジメント能力】
Leadership and project management skills</v>
      </c>
      <c r="AI91" s="9">
        <f>S91</f>
        <v>0</v>
      </c>
    </row>
    <row r="92" spans="1:35" ht="21" x14ac:dyDescent="0.15">
      <c r="A92" s="224"/>
      <c r="B92" s="192"/>
      <c r="C92" s="85" t="str">
        <f>B91</f>
        <v xml:space="preserve">学生による国際セミナー等の企画・運営
Student-lead planning and orchestration of international seminars and other events </v>
      </c>
      <c r="D92" s="82" t="s">
        <v>97</v>
      </c>
      <c r="E92" s="11"/>
      <c r="F92" s="11"/>
      <c r="G92" s="11"/>
      <c r="H92" s="12"/>
      <c r="I92" s="83" t="e">
        <f>IF(SUM(E92:H92)=0,NA(),SUM(E92:H92))</f>
        <v>#N/A</v>
      </c>
      <c r="J92" s="84"/>
      <c r="K92" s="84"/>
      <c r="L92" s="84"/>
      <c r="M92" s="84"/>
      <c r="N92" s="84">
        <f t="shared" si="0"/>
        <v>0</v>
      </c>
      <c r="O92" s="190"/>
      <c r="P92" s="190"/>
      <c r="Q92" s="190"/>
      <c r="R92" s="190"/>
      <c r="S92" s="190"/>
      <c r="T92" s="238"/>
      <c r="U92" s="262"/>
      <c r="V92" s="269"/>
      <c r="W92" s="270"/>
      <c r="X92" s="277"/>
      <c r="Y92" s="278"/>
      <c r="Z92" s="278"/>
      <c r="AA92" s="278"/>
      <c r="AB92" s="279"/>
      <c r="AC92" s="42"/>
      <c r="AD92" s="42"/>
      <c r="AE92" s="42"/>
      <c r="AF92" s="42"/>
      <c r="AG92" s="42"/>
      <c r="AH92" s="9"/>
      <c r="AI92" s="9"/>
    </row>
    <row r="93" spans="1:35" ht="21" x14ac:dyDescent="0.15">
      <c r="A93" s="224"/>
      <c r="B93" s="192"/>
      <c r="C93" s="85" t="str">
        <f>B91</f>
        <v xml:space="preserve">学生による国際セミナー等の企画・運営
Student-lead planning and orchestration of international seminars and other events </v>
      </c>
      <c r="D93" s="82" t="s">
        <v>99</v>
      </c>
      <c r="E93" s="11"/>
      <c r="F93" s="11"/>
      <c r="G93" s="11"/>
      <c r="H93" s="12"/>
      <c r="I93" s="83"/>
      <c r="J93" s="84" t="e">
        <f>IF(SUM(E93:H93)=0,NA(),SUM(E93:H93))</f>
        <v>#N/A</v>
      </c>
      <c r="K93" s="84"/>
      <c r="L93" s="84"/>
      <c r="M93" s="84"/>
      <c r="N93" s="84">
        <f t="shared" ref="N93:N96" si="8">COUNTA(E93:H93)</f>
        <v>0</v>
      </c>
      <c r="O93" s="190"/>
      <c r="P93" s="190"/>
      <c r="Q93" s="190"/>
      <c r="R93" s="190"/>
      <c r="S93" s="190"/>
      <c r="T93" s="238"/>
      <c r="U93" s="262"/>
      <c r="V93" s="269"/>
      <c r="W93" s="270"/>
      <c r="X93" s="277"/>
      <c r="Y93" s="278"/>
      <c r="Z93" s="278"/>
      <c r="AA93" s="278"/>
      <c r="AB93" s="279"/>
      <c r="AC93" s="42"/>
      <c r="AD93" s="42"/>
      <c r="AE93" s="42"/>
      <c r="AF93" s="42"/>
      <c r="AG93" s="42"/>
      <c r="AH93" s="9"/>
      <c r="AI93" s="9"/>
    </row>
    <row r="94" spans="1:35" ht="21" x14ac:dyDescent="0.15">
      <c r="A94" s="224"/>
      <c r="B94" s="192"/>
      <c r="C94" s="85" t="str">
        <f>B91</f>
        <v xml:space="preserve">学生による国際セミナー等の企画・運営
Student-lead planning and orchestration of international seminars and other events </v>
      </c>
      <c r="D94" s="82" t="s">
        <v>101</v>
      </c>
      <c r="E94" s="11"/>
      <c r="F94" s="11"/>
      <c r="G94" s="11"/>
      <c r="H94" s="12"/>
      <c r="I94" s="83"/>
      <c r="J94" s="84"/>
      <c r="K94" s="84" t="e">
        <f>IF(SUM(E94:H94)=0,NA(),SUM(E94:H94))</f>
        <v>#N/A</v>
      </c>
      <c r="L94" s="84"/>
      <c r="M94" s="84"/>
      <c r="N94" s="84">
        <f t="shared" si="8"/>
        <v>0</v>
      </c>
      <c r="O94" s="190"/>
      <c r="P94" s="190"/>
      <c r="Q94" s="190"/>
      <c r="R94" s="190"/>
      <c r="S94" s="190"/>
      <c r="T94" s="238"/>
      <c r="U94" s="262"/>
      <c r="V94" s="269"/>
      <c r="W94" s="270"/>
      <c r="X94" s="277"/>
      <c r="Y94" s="278"/>
      <c r="Z94" s="278"/>
      <c r="AA94" s="278"/>
      <c r="AB94" s="279"/>
      <c r="AC94" s="42"/>
      <c r="AD94" s="42"/>
      <c r="AE94" s="42"/>
      <c r="AF94" s="42"/>
      <c r="AG94" s="42"/>
      <c r="AH94" s="9"/>
      <c r="AI94" s="9"/>
    </row>
    <row r="95" spans="1:35" ht="21" x14ac:dyDescent="0.15">
      <c r="A95" s="224"/>
      <c r="B95" s="192"/>
      <c r="C95" s="85" t="str">
        <f>B91</f>
        <v xml:space="preserve">学生による国際セミナー等の企画・運営
Student-lead planning and orchestration of international seminars and other events </v>
      </c>
      <c r="D95" s="82" t="s">
        <v>103</v>
      </c>
      <c r="E95" s="11"/>
      <c r="F95" s="11"/>
      <c r="G95" s="11"/>
      <c r="H95" s="12"/>
      <c r="I95" s="83"/>
      <c r="J95" s="84"/>
      <c r="K95" s="84"/>
      <c r="L95" s="84" t="e">
        <f>IF(SUM(E95:H95)=0,NA(),SUM(E95:H95))</f>
        <v>#N/A</v>
      </c>
      <c r="M95" s="84"/>
      <c r="N95" s="84">
        <f t="shared" si="8"/>
        <v>0</v>
      </c>
      <c r="O95" s="190"/>
      <c r="P95" s="190"/>
      <c r="Q95" s="190"/>
      <c r="R95" s="190"/>
      <c r="S95" s="190"/>
      <c r="T95" s="238"/>
      <c r="U95" s="262"/>
      <c r="V95" s="269"/>
      <c r="W95" s="270"/>
      <c r="X95" s="277"/>
      <c r="Y95" s="278"/>
      <c r="Z95" s="278"/>
      <c r="AA95" s="278"/>
      <c r="AB95" s="279"/>
      <c r="AC95" s="42"/>
      <c r="AD95" s="42"/>
      <c r="AE95" s="42"/>
      <c r="AF95" s="42"/>
      <c r="AG95" s="42"/>
      <c r="AH95" s="9"/>
      <c r="AI95" s="9"/>
    </row>
    <row r="96" spans="1:35" ht="21.75" thickBot="1" x14ac:dyDescent="0.2">
      <c r="A96" s="225"/>
      <c r="B96" s="193"/>
      <c r="C96" s="87" t="str">
        <f>B91</f>
        <v xml:space="preserve">学生による国際セミナー等の企画・運営
Student-lead planning and orchestration of international seminars and other events </v>
      </c>
      <c r="D96" s="92" t="s">
        <v>105</v>
      </c>
      <c r="E96" s="13"/>
      <c r="F96" s="13"/>
      <c r="G96" s="13"/>
      <c r="H96" s="14"/>
      <c r="I96" s="83"/>
      <c r="J96" s="84"/>
      <c r="K96" s="84"/>
      <c r="L96" s="84"/>
      <c r="M96" s="84" t="e">
        <f>IF(SUM(E96:H96)=0,NA(),SUM(E96:H96))</f>
        <v>#N/A</v>
      </c>
      <c r="N96" s="84">
        <f t="shared" si="8"/>
        <v>0</v>
      </c>
      <c r="O96" s="190"/>
      <c r="P96" s="190"/>
      <c r="Q96" s="190"/>
      <c r="R96" s="190"/>
      <c r="S96" s="190"/>
      <c r="T96" s="238"/>
      <c r="U96" s="262"/>
      <c r="V96" s="269"/>
      <c r="W96" s="270"/>
      <c r="X96" s="277"/>
      <c r="Y96" s="278"/>
      <c r="Z96" s="278"/>
      <c r="AA96" s="278"/>
      <c r="AB96" s="279"/>
      <c r="AC96" s="42"/>
      <c r="AD96" s="42"/>
      <c r="AE96" s="42"/>
      <c r="AF96" s="42"/>
      <c r="AG96" s="42"/>
      <c r="AH96" s="9"/>
      <c r="AI96" s="9"/>
    </row>
    <row r="97" spans="1:35" ht="135.75" customHeight="1" x14ac:dyDescent="0.15">
      <c r="A97" s="218" t="s">
        <v>119</v>
      </c>
      <c r="B97" s="191" t="s">
        <v>156</v>
      </c>
      <c r="C97" s="93" t="str">
        <f>B97</f>
        <v>ＭＯＴ科目の履修_Completion of MOT subjects</v>
      </c>
      <c r="D97" s="103"/>
      <c r="E97" s="94" t="s">
        <v>120</v>
      </c>
      <c r="F97" s="94" t="s">
        <v>121</v>
      </c>
      <c r="G97" s="94" t="s">
        <v>122</v>
      </c>
      <c r="H97" s="95" t="s">
        <v>119</v>
      </c>
      <c r="I97" s="83"/>
      <c r="J97" s="84"/>
      <c r="K97" s="84"/>
      <c r="L97" s="84"/>
      <c r="M97" s="84"/>
      <c r="N97" s="84"/>
      <c r="O97" s="190"/>
      <c r="P97" s="190"/>
      <c r="Q97" s="190"/>
      <c r="R97" s="190"/>
      <c r="S97" s="190"/>
      <c r="T97" s="238"/>
      <c r="U97" s="262"/>
      <c r="V97" s="269"/>
      <c r="W97" s="270"/>
      <c r="X97" s="277"/>
      <c r="Y97" s="278"/>
      <c r="Z97" s="278"/>
      <c r="AA97" s="278"/>
      <c r="AB97" s="279"/>
      <c r="AC97" s="42"/>
      <c r="AD97" s="42"/>
      <c r="AE97" s="42"/>
      <c r="AF97" s="42"/>
      <c r="AG97" s="42"/>
      <c r="AH97" s="9"/>
      <c r="AI97" s="9"/>
    </row>
    <row r="98" spans="1:35" ht="21" x14ac:dyDescent="0.15">
      <c r="A98" s="219"/>
      <c r="B98" s="192"/>
      <c r="C98" s="85" t="str">
        <f>B97</f>
        <v>ＭＯＴ科目の履修_Completion of MOT subjects</v>
      </c>
      <c r="D98" s="82" t="s">
        <v>97</v>
      </c>
      <c r="E98" s="11"/>
      <c r="F98" s="11"/>
      <c r="G98" s="11"/>
      <c r="H98" s="12"/>
      <c r="I98" s="83" t="e">
        <f>IF(SUM(E98:H98)=0,NA(),SUM(E98:H98))</f>
        <v>#N/A</v>
      </c>
      <c r="J98" s="84"/>
      <c r="K98" s="84"/>
      <c r="L98" s="84"/>
      <c r="M98" s="84"/>
      <c r="N98" s="84">
        <f t="shared" ref="N98:N133" si="9">COUNTA(E98:H98)</f>
        <v>0</v>
      </c>
      <c r="O98" s="190"/>
      <c r="P98" s="190"/>
      <c r="Q98" s="190"/>
      <c r="R98" s="190"/>
      <c r="S98" s="190"/>
      <c r="T98" s="238"/>
      <c r="U98" s="262"/>
      <c r="V98" s="269"/>
      <c r="W98" s="270"/>
      <c r="X98" s="277"/>
      <c r="Y98" s="278"/>
      <c r="Z98" s="278"/>
      <c r="AA98" s="278"/>
      <c r="AB98" s="279"/>
      <c r="AC98" s="42"/>
      <c r="AD98" s="42"/>
      <c r="AE98" s="42"/>
      <c r="AF98" s="42"/>
      <c r="AG98" s="42"/>
      <c r="AH98" s="9"/>
      <c r="AI98" s="9"/>
    </row>
    <row r="99" spans="1:35" ht="21" x14ac:dyDescent="0.15">
      <c r="A99" s="219"/>
      <c r="B99" s="192"/>
      <c r="C99" s="85" t="str">
        <f>B97</f>
        <v>ＭＯＴ科目の履修_Completion of MOT subjects</v>
      </c>
      <c r="D99" s="82" t="s">
        <v>99</v>
      </c>
      <c r="E99" s="11"/>
      <c r="F99" s="11"/>
      <c r="G99" s="11"/>
      <c r="H99" s="12"/>
      <c r="I99" s="83"/>
      <c r="J99" s="84" t="e">
        <f>IF(SUM(E99:H99)=0,NA(),SUM(E99:H99))</f>
        <v>#N/A</v>
      </c>
      <c r="K99" s="84"/>
      <c r="L99" s="84"/>
      <c r="M99" s="84"/>
      <c r="N99" s="84">
        <f t="shared" si="9"/>
        <v>0</v>
      </c>
      <c r="O99" s="190"/>
      <c r="P99" s="190"/>
      <c r="Q99" s="190"/>
      <c r="R99" s="190"/>
      <c r="S99" s="190"/>
      <c r="T99" s="238"/>
      <c r="U99" s="262"/>
      <c r="V99" s="269"/>
      <c r="W99" s="270"/>
      <c r="X99" s="277"/>
      <c r="Y99" s="278"/>
      <c r="Z99" s="278"/>
      <c r="AA99" s="278"/>
      <c r="AB99" s="279"/>
      <c r="AC99" s="42"/>
      <c r="AD99" s="42"/>
      <c r="AE99" s="42"/>
      <c r="AF99" s="42"/>
      <c r="AG99" s="42"/>
      <c r="AH99" s="9"/>
      <c r="AI99" s="9"/>
    </row>
    <row r="100" spans="1:35" ht="21" x14ac:dyDescent="0.15">
      <c r="A100" s="219"/>
      <c r="B100" s="192"/>
      <c r="C100" s="85" t="str">
        <f>B97</f>
        <v>ＭＯＴ科目の履修_Completion of MOT subjects</v>
      </c>
      <c r="D100" s="82" t="s">
        <v>101</v>
      </c>
      <c r="E100" s="11"/>
      <c r="F100" s="11"/>
      <c r="G100" s="11"/>
      <c r="H100" s="12"/>
      <c r="I100" s="83"/>
      <c r="J100" s="84"/>
      <c r="K100" s="84" t="e">
        <f>IF(SUM(E100:H100)=0,NA(),SUM(E100:H100))</f>
        <v>#N/A</v>
      </c>
      <c r="L100" s="84"/>
      <c r="M100" s="84"/>
      <c r="N100" s="84">
        <f t="shared" si="9"/>
        <v>0</v>
      </c>
      <c r="O100" s="190"/>
      <c r="P100" s="190"/>
      <c r="Q100" s="190"/>
      <c r="R100" s="190"/>
      <c r="S100" s="190"/>
      <c r="T100" s="238"/>
      <c r="U100" s="262"/>
      <c r="V100" s="269"/>
      <c r="W100" s="270"/>
      <c r="X100" s="277"/>
      <c r="Y100" s="278"/>
      <c r="Z100" s="278"/>
      <c r="AA100" s="278"/>
      <c r="AB100" s="279"/>
      <c r="AC100" s="42"/>
      <c r="AD100" s="42"/>
      <c r="AE100" s="42"/>
      <c r="AF100" s="42"/>
      <c r="AG100" s="42"/>
      <c r="AH100" s="9"/>
      <c r="AI100" s="9"/>
    </row>
    <row r="101" spans="1:35" ht="21" x14ac:dyDescent="0.15">
      <c r="A101" s="219"/>
      <c r="B101" s="192"/>
      <c r="C101" s="85" t="str">
        <f>B97</f>
        <v>ＭＯＴ科目の履修_Completion of MOT subjects</v>
      </c>
      <c r="D101" s="82" t="s">
        <v>103</v>
      </c>
      <c r="E101" s="11"/>
      <c r="F101" s="11"/>
      <c r="G101" s="11"/>
      <c r="H101" s="12"/>
      <c r="I101" s="83"/>
      <c r="J101" s="84"/>
      <c r="K101" s="84"/>
      <c r="L101" s="84" t="e">
        <f>IF(SUM(E101:H101)=0,NA(),SUM(E101:H101))</f>
        <v>#N/A</v>
      </c>
      <c r="M101" s="84"/>
      <c r="N101" s="84">
        <f t="shared" si="9"/>
        <v>0</v>
      </c>
      <c r="O101" s="190"/>
      <c r="P101" s="190"/>
      <c r="Q101" s="190"/>
      <c r="R101" s="190"/>
      <c r="S101" s="190"/>
      <c r="T101" s="238"/>
      <c r="U101" s="262"/>
      <c r="V101" s="269"/>
      <c r="W101" s="270"/>
      <c r="X101" s="277"/>
      <c r="Y101" s="278"/>
      <c r="Z101" s="278"/>
      <c r="AA101" s="278"/>
      <c r="AB101" s="279"/>
      <c r="AC101" s="42"/>
      <c r="AD101" s="42"/>
      <c r="AE101" s="42"/>
      <c r="AF101" s="42"/>
      <c r="AG101" s="42"/>
      <c r="AH101" s="9"/>
      <c r="AI101" s="9"/>
    </row>
    <row r="102" spans="1:35" ht="21.75" thickBot="1" x14ac:dyDescent="0.2">
      <c r="A102" s="219"/>
      <c r="B102" s="193"/>
      <c r="C102" s="87" t="str">
        <f>B97</f>
        <v>ＭＯＴ科目の履修_Completion of MOT subjects</v>
      </c>
      <c r="D102" s="92" t="s">
        <v>105</v>
      </c>
      <c r="E102" s="13"/>
      <c r="F102" s="13"/>
      <c r="G102" s="13"/>
      <c r="H102" s="14"/>
      <c r="I102" s="83"/>
      <c r="J102" s="84"/>
      <c r="K102" s="84"/>
      <c r="L102" s="84"/>
      <c r="M102" s="84" t="e">
        <f>IF(SUM(E102:H102)=0,NA(),SUM(E102:H102))</f>
        <v>#N/A</v>
      </c>
      <c r="N102" s="84">
        <f t="shared" si="9"/>
        <v>0</v>
      </c>
      <c r="O102" s="190"/>
      <c r="P102" s="190"/>
      <c r="Q102" s="190"/>
      <c r="R102" s="190"/>
      <c r="S102" s="190"/>
      <c r="T102" s="238"/>
      <c r="U102" s="262"/>
      <c r="V102" s="269"/>
      <c r="W102" s="270"/>
      <c r="X102" s="277"/>
      <c r="Y102" s="278"/>
      <c r="Z102" s="278"/>
      <c r="AA102" s="278"/>
      <c r="AB102" s="279"/>
      <c r="AC102" s="42"/>
      <c r="AD102" s="42"/>
      <c r="AE102" s="42"/>
      <c r="AF102" s="42"/>
      <c r="AG102" s="42"/>
      <c r="AH102" s="9"/>
      <c r="AI102" s="9"/>
    </row>
    <row r="103" spans="1:35" ht="21" x14ac:dyDescent="0.15">
      <c r="A103" s="219"/>
      <c r="B103" s="191" t="s">
        <v>157</v>
      </c>
      <c r="C103" s="93" t="str">
        <f>B103</f>
        <v>ＭＢＡ関連授業の履修_Completion of MBA-related classes</v>
      </c>
      <c r="D103" s="91" t="s">
        <v>97</v>
      </c>
      <c r="E103" s="19"/>
      <c r="F103" s="19"/>
      <c r="G103" s="19"/>
      <c r="H103" s="20"/>
      <c r="I103" s="83" t="e">
        <f>IF(SUM(E103:H103)=0,NA(),SUM(E103:H103))</f>
        <v>#N/A</v>
      </c>
      <c r="J103" s="84"/>
      <c r="K103" s="84"/>
      <c r="L103" s="84"/>
      <c r="M103" s="84"/>
      <c r="N103" s="84">
        <f t="shared" si="9"/>
        <v>0</v>
      </c>
      <c r="O103" s="190"/>
      <c r="P103" s="190"/>
      <c r="Q103" s="190"/>
      <c r="R103" s="190"/>
      <c r="S103" s="190"/>
      <c r="T103" s="238"/>
      <c r="U103" s="262"/>
      <c r="V103" s="269"/>
      <c r="W103" s="270"/>
      <c r="X103" s="277"/>
      <c r="Y103" s="278"/>
      <c r="Z103" s="278"/>
      <c r="AA103" s="278"/>
      <c r="AB103" s="279"/>
      <c r="AC103" s="42"/>
      <c r="AD103" s="42"/>
      <c r="AE103" s="42"/>
      <c r="AF103" s="42"/>
      <c r="AG103" s="42"/>
      <c r="AH103" s="9"/>
      <c r="AI103" s="9"/>
    </row>
    <row r="104" spans="1:35" ht="21" x14ac:dyDescent="0.15">
      <c r="A104" s="219"/>
      <c r="B104" s="192"/>
      <c r="C104" s="85" t="str">
        <f>B103</f>
        <v>ＭＢＡ関連授業の履修_Completion of MBA-related classes</v>
      </c>
      <c r="D104" s="82" t="s">
        <v>99</v>
      </c>
      <c r="E104" s="11"/>
      <c r="F104" s="11"/>
      <c r="G104" s="11"/>
      <c r="H104" s="12"/>
      <c r="I104" s="83"/>
      <c r="J104" s="84" t="e">
        <f>IF(SUM(E104:H104)=0,NA(),SUM(E104:H104))</f>
        <v>#N/A</v>
      </c>
      <c r="K104" s="84"/>
      <c r="L104" s="84"/>
      <c r="M104" s="84"/>
      <c r="N104" s="84">
        <f t="shared" ref="N104:N107" si="10">COUNTA(E104:H104)</f>
        <v>0</v>
      </c>
      <c r="O104" s="190"/>
      <c r="P104" s="190"/>
      <c r="Q104" s="190"/>
      <c r="R104" s="190"/>
      <c r="S104" s="190"/>
      <c r="T104" s="238"/>
      <c r="U104" s="262"/>
      <c r="V104" s="269"/>
      <c r="W104" s="270"/>
      <c r="X104" s="277"/>
      <c r="Y104" s="278"/>
      <c r="Z104" s="278"/>
      <c r="AA104" s="278"/>
      <c r="AB104" s="279"/>
      <c r="AC104" s="42"/>
      <c r="AD104" s="42"/>
      <c r="AE104" s="42"/>
      <c r="AF104" s="42"/>
      <c r="AG104" s="42"/>
      <c r="AH104" s="9"/>
      <c r="AI104" s="9"/>
    </row>
    <row r="105" spans="1:35" ht="21" x14ac:dyDescent="0.15">
      <c r="A105" s="219"/>
      <c r="B105" s="192"/>
      <c r="C105" s="85" t="str">
        <f>B103</f>
        <v>ＭＢＡ関連授業の履修_Completion of MBA-related classes</v>
      </c>
      <c r="D105" s="82" t="s">
        <v>101</v>
      </c>
      <c r="E105" s="11"/>
      <c r="F105" s="11"/>
      <c r="G105" s="11"/>
      <c r="H105" s="12"/>
      <c r="I105" s="83"/>
      <c r="J105" s="84"/>
      <c r="K105" s="84" t="e">
        <f>IF(SUM(E105:H105)=0,NA(),SUM(E105:H105))</f>
        <v>#N/A</v>
      </c>
      <c r="L105" s="84"/>
      <c r="M105" s="84"/>
      <c r="N105" s="84">
        <f t="shared" si="10"/>
        <v>0</v>
      </c>
      <c r="O105" s="190"/>
      <c r="P105" s="190"/>
      <c r="Q105" s="190"/>
      <c r="R105" s="190"/>
      <c r="S105" s="190"/>
      <c r="T105" s="238"/>
      <c r="U105" s="262"/>
      <c r="V105" s="269"/>
      <c r="W105" s="270"/>
      <c r="X105" s="277"/>
      <c r="Y105" s="278"/>
      <c r="Z105" s="278"/>
      <c r="AA105" s="278"/>
      <c r="AB105" s="279"/>
      <c r="AC105" s="42"/>
      <c r="AD105" s="42"/>
      <c r="AE105" s="42"/>
      <c r="AF105" s="42"/>
      <c r="AG105" s="42"/>
      <c r="AH105" s="9"/>
      <c r="AI105" s="9"/>
    </row>
    <row r="106" spans="1:35" ht="21" x14ac:dyDescent="0.15">
      <c r="A106" s="219"/>
      <c r="B106" s="192"/>
      <c r="C106" s="85" t="str">
        <f>B103</f>
        <v>ＭＢＡ関連授業の履修_Completion of MBA-related classes</v>
      </c>
      <c r="D106" s="82" t="s">
        <v>103</v>
      </c>
      <c r="E106" s="11"/>
      <c r="F106" s="11"/>
      <c r="G106" s="11"/>
      <c r="H106" s="12"/>
      <c r="I106" s="83"/>
      <c r="J106" s="84"/>
      <c r="K106" s="84"/>
      <c r="L106" s="84" t="e">
        <f>IF(SUM(E106:H106)=0,NA(),SUM(E106:H106))</f>
        <v>#N/A</v>
      </c>
      <c r="M106" s="84"/>
      <c r="N106" s="84">
        <f t="shared" si="10"/>
        <v>0</v>
      </c>
      <c r="O106" s="190"/>
      <c r="P106" s="190"/>
      <c r="Q106" s="190"/>
      <c r="R106" s="190"/>
      <c r="S106" s="190"/>
      <c r="T106" s="238"/>
      <c r="U106" s="262"/>
      <c r="V106" s="269"/>
      <c r="W106" s="270"/>
      <c r="X106" s="277"/>
      <c r="Y106" s="278"/>
      <c r="Z106" s="278"/>
      <c r="AA106" s="278"/>
      <c r="AB106" s="279"/>
      <c r="AC106" s="42"/>
      <c r="AD106" s="42"/>
      <c r="AE106" s="42"/>
      <c r="AF106" s="42"/>
      <c r="AG106" s="42"/>
      <c r="AH106" s="9"/>
      <c r="AI106" s="9"/>
    </row>
    <row r="107" spans="1:35" ht="21.75" thickBot="1" x14ac:dyDescent="0.2">
      <c r="A107" s="221"/>
      <c r="B107" s="193"/>
      <c r="C107" s="87" t="str">
        <f>B103</f>
        <v>ＭＢＡ関連授業の履修_Completion of MBA-related classes</v>
      </c>
      <c r="D107" s="92" t="s">
        <v>105</v>
      </c>
      <c r="E107" s="13"/>
      <c r="F107" s="13"/>
      <c r="G107" s="13"/>
      <c r="H107" s="14"/>
      <c r="I107" s="83"/>
      <c r="J107" s="84"/>
      <c r="K107" s="84"/>
      <c r="L107" s="84"/>
      <c r="M107" s="84" t="e">
        <f>IF(SUM(E107:H107)=0,NA(),SUM(E107:H107))</f>
        <v>#N/A</v>
      </c>
      <c r="N107" s="84">
        <f t="shared" si="10"/>
        <v>0</v>
      </c>
      <c r="O107" s="190"/>
      <c r="P107" s="190"/>
      <c r="Q107" s="190"/>
      <c r="R107" s="190"/>
      <c r="S107" s="190"/>
      <c r="T107" s="239"/>
      <c r="U107" s="262"/>
      <c r="V107" s="271"/>
      <c r="W107" s="272"/>
      <c r="X107" s="280"/>
      <c r="Y107" s="281"/>
      <c r="Z107" s="281"/>
      <c r="AA107" s="281"/>
      <c r="AB107" s="282"/>
      <c r="AC107" s="42"/>
      <c r="AD107" s="42"/>
      <c r="AE107" s="42"/>
      <c r="AF107" s="42"/>
      <c r="AG107" s="42"/>
      <c r="AH107" s="9"/>
      <c r="AI107" s="9"/>
    </row>
    <row r="108" spans="1:35" ht="153" customHeight="1" x14ac:dyDescent="0.15">
      <c r="A108" s="246" t="s">
        <v>158</v>
      </c>
      <c r="B108" s="191" t="s">
        <v>159</v>
      </c>
      <c r="C108" s="93" t="str">
        <f>B108</f>
        <v>特別課題研究_Special-topic research</v>
      </c>
      <c r="D108" s="98"/>
      <c r="E108" s="94" t="s">
        <v>160</v>
      </c>
      <c r="F108" s="94" t="s">
        <v>161</v>
      </c>
      <c r="G108" s="94" t="s">
        <v>162</v>
      </c>
      <c r="H108" s="95" t="s">
        <v>163</v>
      </c>
      <c r="I108" s="83"/>
      <c r="J108" s="84"/>
      <c r="K108" s="84"/>
      <c r="L108" s="84"/>
      <c r="M108" s="84"/>
      <c r="N108" s="84"/>
      <c r="O108" s="190" t="str">
        <f>IFERROR(AVERAGE(I108:I137),"")</f>
        <v/>
      </c>
      <c r="P108" s="190" t="str">
        <f t="shared" ref="P108:R108" si="11">IFERROR(AVERAGE(J108:J137),"")</f>
        <v/>
      </c>
      <c r="Q108" s="190" t="str">
        <f t="shared" si="11"/>
        <v/>
      </c>
      <c r="R108" s="190" t="str">
        <f t="shared" si="11"/>
        <v/>
      </c>
      <c r="S108" s="190">
        <f>MAX(O108:R137)</f>
        <v>0</v>
      </c>
      <c r="T108" s="106"/>
      <c r="U108" s="262"/>
      <c r="V108" s="267"/>
      <c r="W108" s="268"/>
      <c r="X108" s="274" t="s">
        <v>196</v>
      </c>
      <c r="Y108" s="275"/>
      <c r="Z108" s="275"/>
      <c r="AA108" s="275"/>
      <c r="AB108" s="276"/>
      <c r="AC108" s="42"/>
      <c r="AD108" s="42"/>
      <c r="AE108" s="42"/>
      <c r="AF108" s="42"/>
      <c r="AG108" s="42"/>
      <c r="AH108" s="9" t="str">
        <f>X108</f>
        <v>批判的思考力
【問題解決・コミュニケーション能力を有している】
Critical thinking ability: Possesses problem-solving and communication skills.</v>
      </c>
      <c r="AI108" s="9">
        <f>S108</f>
        <v>0</v>
      </c>
    </row>
    <row r="109" spans="1:35" ht="21" x14ac:dyDescent="0.15">
      <c r="A109" s="219"/>
      <c r="B109" s="192"/>
      <c r="C109" s="85" t="str">
        <f>B108</f>
        <v>特別課題研究_Special-topic research</v>
      </c>
      <c r="D109" s="82" t="s">
        <v>97</v>
      </c>
      <c r="E109" s="11"/>
      <c r="F109" s="11"/>
      <c r="G109" s="11"/>
      <c r="H109" s="12"/>
      <c r="I109" s="83" t="e">
        <f>IF(SUM(E109:H109)=0,NA(),SUM(E109:H109))</f>
        <v>#N/A</v>
      </c>
      <c r="J109" s="84"/>
      <c r="K109" s="84"/>
      <c r="L109" s="84"/>
      <c r="M109" s="84"/>
      <c r="N109" s="84">
        <f t="shared" si="9"/>
        <v>0</v>
      </c>
      <c r="O109" s="190"/>
      <c r="P109" s="190"/>
      <c r="Q109" s="190"/>
      <c r="R109" s="190"/>
      <c r="S109" s="190"/>
      <c r="T109" s="106"/>
      <c r="U109" s="262"/>
      <c r="V109" s="269"/>
      <c r="W109" s="270"/>
      <c r="X109" s="277"/>
      <c r="Y109" s="278"/>
      <c r="Z109" s="278"/>
      <c r="AA109" s="278"/>
      <c r="AB109" s="279"/>
      <c r="AC109" s="42"/>
      <c r="AD109" s="42"/>
      <c r="AE109" s="42"/>
      <c r="AF109" s="42"/>
      <c r="AG109" s="42"/>
      <c r="AH109" s="9"/>
      <c r="AI109" s="9"/>
    </row>
    <row r="110" spans="1:35" ht="21" x14ac:dyDescent="0.15">
      <c r="A110" s="219"/>
      <c r="B110" s="192"/>
      <c r="C110" s="85" t="str">
        <f>B108</f>
        <v>特別課題研究_Special-topic research</v>
      </c>
      <c r="D110" s="82" t="s">
        <v>99</v>
      </c>
      <c r="E110" s="11"/>
      <c r="F110" s="11"/>
      <c r="G110" s="11"/>
      <c r="H110" s="12"/>
      <c r="I110" s="83"/>
      <c r="J110" s="84" t="e">
        <f>IF(SUM(E110:H110)=0,NA(),SUM(E110:H110))</f>
        <v>#N/A</v>
      </c>
      <c r="K110" s="84"/>
      <c r="L110" s="84"/>
      <c r="M110" s="84"/>
      <c r="N110" s="84">
        <f t="shared" si="9"/>
        <v>0</v>
      </c>
      <c r="O110" s="190"/>
      <c r="P110" s="190"/>
      <c r="Q110" s="190"/>
      <c r="R110" s="190"/>
      <c r="S110" s="190"/>
      <c r="T110" s="106"/>
      <c r="U110" s="262"/>
      <c r="V110" s="269"/>
      <c r="W110" s="270"/>
      <c r="X110" s="277"/>
      <c r="Y110" s="278"/>
      <c r="Z110" s="278"/>
      <c r="AA110" s="278"/>
      <c r="AB110" s="279"/>
      <c r="AC110" s="42"/>
      <c r="AD110" s="42"/>
      <c r="AE110" s="42"/>
      <c r="AF110" s="42"/>
      <c r="AG110" s="42"/>
      <c r="AH110" s="9"/>
      <c r="AI110" s="9"/>
    </row>
    <row r="111" spans="1:35" ht="21" x14ac:dyDescent="0.15">
      <c r="A111" s="219"/>
      <c r="B111" s="192"/>
      <c r="C111" s="85" t="str">
        <f>B108</f>
        <v>特別課題研究_Special-topic research</v>
      </c>
      <c r="D111" s="82" t="s">
        <v>101</v>
      </c>
      <c r="E111" s="11"/>
      <c r="F111" s="11"/>
      <c r="G111" s="11"/>
      <c r="H111" s="12"/>
      <c r="I111" s="83"/>
      <c r="J111" s="84"/>
      <c r="K111" s="84" t="e">
        <f>IF(SUM(E111:H111)=0,NA(),SUM(E111:H111))</f>
        <v>#N/A</v>
      </c>
      <c r="L111" s="84"/>
      <c r="M111" s="84"/>
      <c r="N111" s="84">
        <f t="shared" si="9"/>
        <v>0</v>
      </c>
      <c r="O111" s="190"/>
      <c r="P111" s="190"/>
      <c r="Q111" s="190"/>
      <c r="R111" s="190"/>
      <c r="S111" s="190"/>
      <c r="T111" s="106"/>
      <c r="U111" s="262"/>
      <c r="V111" s="269"/>
      <c r="W111" s="270"/>
      <c r="X111" s="277"/>
      <c r="Y111" s="278"/>
      <c r="Z111" s="278"/>
      <c r="AA111" s="278"/>
      <c r="AB111" s="279"/>
      <c r="AC111" s="42"/>
      <c r="AD111" s="42"/>
      <c r="AE111" s="42"/>
      <c r="AF111" s="42"/>
      <c r="AG111" s="42"/>
      <c r="AH111" s="9"/>
      <c r="AI111" s="9"/>
    </row>
    <row r="112" spans="1:35" ht="21" x14ac:dyDescent="0.15">
      <c r="A112" s="219"/>
      <c r="B112" s="192"/>
      <c r="C112" s="85" t="str">
        <f>B108</f>
        <v>特別課題研究_Special-topic research</v>
      </c>
      <c r="D112" s="82" t="s">
        <v>103</v>
      </c>
      <c r="E112" s="11"/>
      <c r="F112" s="11"/>
      <c r="G112" s="11"/>
      <c r="H112" s="12"/>
      <c r="I112" s="83"/>
      <c r="J112" s="84"/>
      <c r="K112" s="84"/>
      <c r="L112" s="84" t="e">
        <f>IF(SUM(E112:H112)=0,NA(),SUM(E112:H112))</f>
        <v>#N/A</v>
      </c>
      <c r="M112" s="84"/>
      <c r="N112" s="84">
        <f t="shared" si="9"/>
        <v>0</v>
      </c>
      <c r="O112" s="190"/>
      <c r="P112" s="190"/>
      <c r="Q112" s="190"/>
      <c r="R112" s="190"/>
      <c r="S112" s="190"/>
      <c r="T112" s="106"/>
      <c r="U112" s="262"/>
      <c r="V112" s="269"/>
      <c r="W112" s="270"/>
      <c r="X112" s="277"/>
      <c r="Y112" s="278"/>
      <c r="Z112" s="278"/>
      <c r="AA112" s="278"/>
      <c r="AB112" s="279"/>
      <c r="AC112" s="42"/>
      <c r="AD112" s="42"/>
      <c r="AE112" s="42"/>
      <c r="AF112" s="42"/>
      <c r="AG112" s="42"/>
      <c r="AH112" s="9"/>
      <c r="AI112" s="9"/>
    </row>
    <row r="113" spans="1:35" ht="21.75" thickBot="1" x14ac:dyDescent="0.2">
      <c r="A113" s="220"/>
      <c r="B113" s="193"/>
      <c r="C113" s="87" t="str">
        <f>B108</f>
        <v>特別課題研究_Special-topic research</v>
      </c>
      <c r="D113" s="92" t="s">
        <v>105</v>
      </c>
      <c r="E113" s="13"/>
      <c r="F113" s="13"/>
      <c r="G113" s="13"/>
      <c r="H113" s="14"/>
      <c r="I113" s="83"/>
      <c r="J113" s="84"/>
      <c r="K113" s="84"/>
      <c r="L113" s="84"/>
      <c r="M113" s="84" t="e">
        <f>IF(SUM(E113:H113)=0,NA(),SUM(E113:H113))</f>
        <v>#N/A</v>
      </c>
      <c r="N113" s="84">
        <f t="shared" si="9"/>
        <v>0</v>
      </c>
      <c r="O113" s="190"/>
      <c r="P113" s="190"/>
      <c r="Q113" s="190"/>
      <c r="R113" s="190"/>
      <c r="S113" s="190"/>
      <c r="T113" s="106"/>
      <c r="U113" s="262"/>
      <c r="V113" s="269"/>
      <c r="W113" s="270"/>
      <c r="X113" s="277"/>
      <c r="Y113" s="278"/>
      <c r="Z113" s="278"/>
      <c r="AA113" s="278"/>
      <c r="AB113" s="279"/>
      <c r="AC113" s="42"/>
      <c r="AD113" s="42"/>
      <c r="AE113" s="42"/>
      <c r="AF113" s="42"/>
      <c r="AG113" s="42"/>
      <c r="AH113" s="9"/>
      <c r="AI113" s="9"/>
    </row>
    <row r="114" spans="1:35" ht="211.5" customHeight="1" x14ac:dyDescent="0.15">
      <c r="A114" s="218" t="s">
        <v>164</v>
      </c>
      <c r="B114" s="194" t="s">
        <v>275</v>
      </c>
      <c r="C114" s="107" t="str">
        <f>B114</f>
        <v>外国人特任教員による英語教育プログラム
English-language education program taught by specially appointed foreign instructors (Participation in debates, presentations, and communication exercises)</v>
      </c>
      <c r="D114" s="103"/>
      <c r="E114" s="94" t="s">
        <v>165</v>
      </c>
      <c r="F114" s="94" t="s">
        <v>166</v>
      </c>
      <c r="G114" s="94" t="s">
        <v>167</v>
      </c>
      <c r="H114" s="95" t="s">
        <v>168</v>
      </c>
      <c r="I114" s="83"/>
      <c r="J114" s="84"/>
      <c r="K114" s="84"/>
      <c r="L114" s="84"/>
      <c r="M114" s="84"/>
      <c r="N114" s="84"/>
      <c r="O114" s="190"/>
      <c r="P114" s="190"/>
      <c r="Q114" s="190"/>
      <c r="R114" s="190"/>
      <c r="S114" s="190"/>
      <c r="T114" s="106"/>
      <c r="U114" s="262"/>
      <c r="V114" s="269"/>
      <c r="W114" s="270"/>
      <c r="X114" s="277"/>
      <c r="Y114" s="278"/>
      <c r="Z114" s="278"/>
      <c r="AA114" s="278"/>
      <c r="AB114" s="279"/>
      <c r="AC114" s="42"/>
      <c r="AD114" s="42"/>
      <c r="AE114" s="42"/>
      <c r="AF114" s="42"/>
      <c r="AG114" s="42"/>
      <c r="AH114" s="9"/>
      <c r="AI114" s="9"/>
    </row>
    <row r="115" spans="1:35" ht="51" x14ac:dyDescent="0.15">
      <c r="A115" s="219"/>
      <c r="B115" s="195"/>
      <c r="C115" s="108" t="str">
        <f>B114</f>
        <v>外国人特任教員による英語教育プログラム
English-language education program taught by specially appointed foreign instructors (Participation in debates, presentations, and communication exercises)</v>
      </c>
      <c r="D115" s="82" t="s">
        <v>97</v>
      </c>
      <c r="E115" s="11"/>
      <c r="F115" s="11"/>
      <c r="G115" s="11"/>
      <c r="H115" s="12"/>
      <c r="I115" s="83" t="e">
        <f>IF(SUM(E115:H115)=0,NA(),SUM(E115:H115))</f>
        <v>#N/A</v>
      </c>
      <c r="J115" s="84"/>
      <c r="K115" s="84"/>
      <c r="L115" s="84"/>
      <c r="M115" s="84"/>
      <c r="N115" s="84">
        <f t="shared" si="9"/>
        <v>0</v>
      </c>
      <c r="O115" s="190"/>
      <c r="P115" s="190"/>
      <c r="Q115" s="190"/>
      <c r="R115" s="190"/>
      <c r="S115" s="190"/>
      <c r="T115" s="106"/>
      <c r="U115" s="262"/>
      <c r="V115" s="269"/>
      <c r="W115" s="270"/>
      <c r="X115" s="277"/>
      <c r="Y115" s="278"/>
      <c r="Z115" s="278"/>
      <c r="AA115" s="278"/>
      <c r="AB115" s="279"/>
      <c r="AC115" s="42"/>
      <c r="AD115" s="42"/>
      <c r="AE115" s="42"/>
      <c r="AF115" s="42"/>
      <c r="AG115" s="42"/>
      <c r="AH115" s="9"/>
      <c r="AI115" s="9"/>
    </row>
    <row r="116" spans="1:35" ht="51" x14ac:dyDescent="0.15">
      <c r="A116" s="219"/>
      <c r="B116" s="195"/>
      <c r="C116" s="108" t="str">
        <f>B114</f>
        <v>外国人特任教員による英語教育プログラム
English-language education program taught by specially appointed foreign instructors (Participation in debates, presentations, and communication exercises)</v>
      </c>
      <c r="D116" s="82" t="s">
        <v>99</v>
      </c>
      <c r="E116" s="11"/>
      <c r="F116" s="11"/>
      <c r="G116" s="11"/>
      <c r="H116" s="12"/>
      <c r="I116" s="83"/>
      <c r="J116" s="84" t="e">
        <f>IF(SUM(E116:H116)=0,NA(),SUM(E116:H116))</f>
        <v>#N/A</v>
      </c>
      <c r="K116" s="84"/>
      <c r="L116" s="84"/>
      <c r="M116" s="84"/>
      <c r="N116" s="84">
        <f t="shared" ref="N116:N119" si="12">COUNTA(E116:H116)</f>
        <v>0</v>
      </c>
      <c r="O116" s="190"/>
      <c r="P116" s="190"/>
      <c r="Q116" s="190"/>
      <c r="R116" s="190"/>
      <c r="S116" s="190"/>
      <c r="T116" s="106"/>
      <c r="U116" s="262"/>
      <c r="V116" s="269"/>
      <c r="W116" s="270"/>
      <c r="X116" s="277"/>
      <c r="Y116" s="278"/>
      <c r="Z116" s="278"/>
      <c r="AA116" s="278"/>
      <c r="AB116" s="279"/>
      <c r="AC116" s="42"/>
      <c r="AD116" s="42"/>
      <c r="AE116" s="42"/>
      <c r="AF116" s="42"/>
      <c r="AG116" s="42"/>
      <c r="AH116" s="9"/>
      <c r="AI116" s="9"/>
    </row>
    <row r="117" spans="1:35" ht="51" x14ac:dyDescent="0.15">
      <c r="A117" s="219"/>
      <c r="B117" s="195"/>
      <c r="C117" s="108" t="str">
        <f>B114</f>
        <v>外国人特任教員による英語教育プログラム
English-language education program taught by specially appointed foreign instructors (Participation in debates, presentations, and communication exercises)</v>
      </c>
      <c r="D117" s="82" t="s">
        <v>101</v>
      </c>
      <c r="E117" s="11"/>
      <c r="F117" s="11"/>
      <c r="G117" s="11"/>
      <c r="H117" s="12"/>
      <c r="I117" s="83"/>
      <c r="J117" s="84"/>
      <c r="K117" s="84" t="e">
        <f>IF(SUM(E117:H117)=0,NA(),SUM(E117:H117))</f>
        <v>#N/A</v>
      </c>
      <c r="L117" s="84"/>
      <c r="M117" s="84"/>
      <c r="N117" s="84">
        <f t="shared" si="12"/>
        <v>0</v>
      </c>
      <c r="O117" s="190"/>
      <c r="P117" s="190"/>
      <c r="Q117" s="190"/>
      <c r="R117" s="190"/>
      <c r="S117" s="190"/>
      <c r="T117" s="106"/>
      <c r="U117" s="262"/>
      <c r="V117" s="269"/>
      <c r="W117" s="270"/>
      <c r="X117" s="277"/>
      <c r="Y117" s="278"/>
      <c r="Z117" s="278"/>
      <c r="AA117" s="278"/>
      <c r="AB117" s="279"/>
      <c r="AC117" s="42"/>
      <c r="AD117" s="42"/>
      <c r="AE117" s="42"/>
      <c r="AF117" s="42"/>
      <c r="AG117" s="42"/>
      <c r="AH117" s="9"/>
      <c r="AI117" s="9"/>
    </row>
    <row r="118" spans="1:35" ht="51" x14ac:dyDescent="0.15">
      <c r="A118" s="219"/>
      <c r="B118" s="195"/>
      <c r="C118" s="108" t="str">
        <f>B114</f>
        <v>外国人特任教員による英語教育プログラム
English-language education program taught by specially appointed foreign instructors (Participation in debates, presentations, and communication exercises)</v>
      </c>
      <c r="D118" s="82" t="s">
        <v>103</v>
      </c>
      <c r="E118" s="11"/>
      <c r="F118" s="11"/>
      <c r="G118" s="11"/>
      <c r="H118" s="12"/>
      <c r="I118" s="83"/>
      <c r="J118" s="84"/>
      <c r="K118" s="84"/>
      <c r="L118" s="84" t="e">
        <f>IF(SUM(E118:H118)=0,NA(),SUM(E118:H118))</f>
        <v>#N/A</v>
      </c>
      <c r="M118" s="84"/>
      <c r="N118" s="84">
        <f t="shared" si="12"/>
        <v>0</v>
      </c>
      <c r="O118" s="190"/>
      <c r="P118" s="190"/>
      <c r="Q118" s="190"/>
      <c r="R118" s="190"/>
      <c r="S118" s="190"/>
      <c r="T118" s="106"/>
      <c r="U118" s="262"/>
      <c r="V118" s="269"/>
      <c r="W118" s="270"/>
      <c r="X118" s="277"/>
      <c r="Y118" s="278"/>
      <c r="Z118" s="278"/>
      <c r="AA118" s="278"/>
      <c r="AB118" s="279"/>
      <c r="AC118" s="42"/>
      <c r="AD118" s="42"/>
      <c r="AE118" s="42"/>
      <c r="AF118" s="42"/>
      <c r="AG118" s="42"/>
      <c r="AH118" s="9"/>
      <c r="AI118" s="9"/>
    </row>
    <row r="119" spans="1:35" ht="51.75" thickBot="1" x14ac:dyDescent="0.2">
      <c r="A119" s="220"/>
      <c r="B119" s="196"/>
      <c r="C119" s="109" t="str">
        <f>B114</f>
        <v>外国人特任教員による英語教育プログラム
English-language education program taught by specially appointed foreign instructors (Participation in debates, presentations, and communication exercises)</v>
      </c>
      <c r="D119" s="92" t="s">
        <v>105</v>
      </c>
      <c r="E119" s="13"/>
      <c r="F119" s="13"/>
      <c r="G119" s="13"/>
      <c r="H119" s="14"/>
      <c r="I119" s="83"/>
      <c r="J119" s="84"/>
      <c r="K119" s="84"/>
      <c r="L119" s="84"/>
      <c r="M119" s="84" t="e">
        <f>IF(SUM(E119:H119)=0,NA(),SUM(E119:H119))</f>
        <v>#N/A</v>
      </c>
      <c r="N119" s="84">
        <f t="shared" si="12"/>
        <v>0</v>
      </c>
      <c r="O119" s="190"/>
      <c r="P119" s="190"/>
      <c r="Q119" s="190"/>
      <c r="R119" s="190"/>
      <c r="S119" s="190"/>
      <c r="T119" s="106"/>
      <c r="U119" s="262"/>
      <c r="V119" s="269"/>
      <c r="W119" s="270"/>
      <c r="X119" s="277"/>
      <c r="Y119" s="278"/>
      <c r="Z119" s="278"/>
      <c r="AA119" s="278"/>
      <c r="AB119" s="279"/>
      <c r="AC119" s="42"/>
      <c r="AD119" s="42"/>
      <c r="AE119" s="42"/>
      <c r="AF119" s="42"/>
      <c r="AG119" s="42"/>
      <c r="AH119" s="9"/>
      <c r="AI119" s="9"/>
    </row>
    <row r="120" spans="1:35" ht="114" customHeight="1" x14ac:dyDescent="0.15">
      <c r="A120" s="218" t="s">
        <v>169</v>
      </c>
      <c r="B120" s="194" t="s">
        <v>170</v>
      </c>
      <c r="C120" s="93" t="str">
        <f>B120</f>
        <v>産業界・官界の研究者・実務者との討論
Discussions with researchers and businessmen from industry and government</v>
      </c>
      <c r="D120" s="103"/>
      <c r="E120" s="94" t="s">
        <v>171</v>
      </c>
      <c r="F120" s="94" t="s">
        <v>172</v>
      </c>
      <c r="G120" s="94" t="s">
        <v>173</v>
      </c>
      <c r="H120" s="95" t="s">
        <v>169</v>
      </c>
      <c r="I120" s="83"/>
      <c r="J120" s="84"/>
      <c r="K120" s="84"/>
      <c r="L120" s="84"/>
      <c r="M120" s="84"/>
      <c r="N120" s="84"/>
      <c r="O120" s="190"/>
      <c r="P120" s="190"/>
      <c r="Q120" s="190"/>
      <c r="R120" s="190"/>
      <c r="S120" s="190"/>
      <c r="T120" s="106"/>
      <c r="U120" s="262"/>
      <c r="V120" s="269"/>
      <c r="W120" s="270"/>
      <c r="X120" s="277"/>
      <c r="Y120" s="278"/>
      <c r="Z120" s="278"/>
      <c r="AA120" s="278"/>
      <c r="AB120" s="279"/>
      <c r="AC120" s="42"/>
      <c r="AD120" s="42"/>
      <c r="AE120" s="42"/>
      <c r="AF120" s="42"/>
      <c r="AG120" s="42"/>
      <c r="AH120" s="9"/>
      <c r="AI120" s="9"/>
    </row>
    <row r="121" spans="1:35" ht="21" x14ac:dyDescent="0.15">
      <c r="A121" s="219"/>
      <c r="B121" s="192"/>
      <c r="C121" s="85" t="str">
        <f>B120</f>
        <v>産業界・官界の研究者・実務者との討論
Discussions with researchers and businessmen from industry and government</v>
      </c>
      <c r="D121" s="82" t="s">
        <v>52</v>
      </c>
      <c r="E121" s="11"/>
      <c r="F121" s="11"/>
      <c r="G121" s="11"/>
      <c r="H121" s="12"/>
      <c r="I121" s="83" t="e">
        <f>IF(SUM(E121:H121)=0,NA(),SUM(E121:H121))</f>
        <v>#N/A</v>
      </c>
      <c r="J121" s="84"/>
      <c r="K121" s="84"/>
      <c r="L121" s="84"/>
      <c r="M121" s="84"/>
      <c r="N121" s="84">
        <f t="shared" si="9"/>
        <v>0</v>
      </c>
      <c r="O121" s="190"/>
      <c r="P121" s="190"/>
      <c r="Q121" s="190"/>
      <c r="R121" s="190"/>
      <c r="S121" s="190"/>
      <c r="T121" s="106"/>
      <c r="U121" s="262"/>
      <c r="V121" s="269"/>
      <c r="W121" s="270"/>
      <c r="X121" s="277"/>
      <c r="Y121" s="278"/>
      <c r="Z121" s="278"/>
      <c r="AA121" s="278"/>
      <c r="AB121" s="279"/>
      <c r="AC121" s="42"/>
      <c r="AD121" s="42"/>
      <c r="AE121" s="42"/>
      <c r="AF121" s="42"/>
      <c r="AG121" s="42"/>
      <c r="AH121" s="9"/>
      <c r="AI121" s="9"/>
    </row>
    <row r="122" spans="1:35" ht="21" x14ac:dyDescent="0.15">
      <c r="A122" s="219"/>
      <c r="B122" s="192"/>
      <c r="C122" s="85" t="str">
        <f>B120</f>
        <v>産業界・官界の研究者・実務者との討論
Discussions with researchers and businessmen from industry and government</v>
      </c>
      <c r="D122" s="82" t="s">
        <v>58</v>
      </c>
      <c r="E122" s="11"/>
      <c r="F122" s="11"/>
      <c r="G122" s="11"/>
      <c r="H122" s="12"/>
      <c r="I122" s="83"/>
      <c r="J122" s="84" t="e">
        <f>IF(SUM(E122:H122)=0,NA(),SUM(E122:H122))</f>
        <v>#N/A</v>
      </c>
      <c r="K122" s="84"/>
      <c r="L122" s="84"/>
      <c r="M122" s="84"/>
      <c r="N122" s="84">
        <f t="shared" si="9"/>
        <v>0</v>
      </c>
      <c r="O122" s="190"/>
      <c r="P122" s="190"/>
      <c r="Q122" s="190"/>
      <c r="R122" s="190"/>
      <c r="S122" s="190"/>
      <c r="T122" s="106"/>
      <c r="U122" s="262"/>
      <c r="V122" s="269"/>
      <c r="W122" s="270"/>
      <c r="X122" s="277"/>
      <c r="Y122" s="278"/>
      <c r="Z122" s="278"/>
      <c r="AA122" s="278"/>
      <c r="AB122" s="279"/>
      <c r="AC122" s="42"/>
      <c r="AD122" s="42"/>
      <c r="AE122" s="42"/>
      <c r="AF122" s="42"/>
      <c r="AG122" s="42"/>
      <c r="AH122" s="9"/>
      <c r="AI122" s="9"/>
    </row>
    <row r="123" spans="1:35" ht="21" x14ac:dyDescent="0.15">
      <c r="A123" s="219"/>
      <c r="B123" s="192"/>
      <c r="C123" s="85" t="str">
        <f>B120</f>
        <v>産業界・官界の研究者・実務者との討論
Discussions with researchers and businessmen from industry and government</v>
      </c>
      <c r="D123" s="82" t="s">
        <v>59</v>
      </c>
      <c r="E123" s="11"/>
      <c r="F123" s="11"/>
      <c r="G123" s="11"/>
      <c r="H123" s="12"/>
      <c r="I123" s="83"/>
      <c r="J123" s="84"/>
      <c r="K123" s="84" t="e">
        <f>IF(SUM(E123:H123)=0,NA(),SUM(E123:H123))</f>
        <v>#N/A</v>
      </c>
      <c r="L123" s="84"/>
      <c r="M123" s="84"/>
      <c r="N123" s="84">
        <f t="shared" si="9"/>
        <v>0</v>
      </c>
      <c r="O123" s="190"/>
      <c r="P123" s="190"/>
      <c r="Q123" s="190"/>
      <c r="R123" s="190"/>
      <c r="S123" s="190"/>
      <c r="T123" s="106"/>
      <c r="U123" s="262"/>
      <c r="V123" s="269"/>
      <c r="W123" s="270"/>
      <c r="X123" s="277"/>
      <c r="Y123" s="278"/>
      <c r="Z123" s="278"/>
      <c r="AA123" s="278"/>
      <c r="AB123" s="279"/>
      <c r="AC123" s="42"/>
      <c r="AD123" s="42"/>
      <c r="AE123" s="42"/>
      <c r="AF123" s="42"/>
      <c r="AG123" s="42"/>
      <c r="AH123" s="9"/>
      <c r="AI123" s="9"/>
    </row>
    <row r="124" spans="1:35" ht="21" x14ac:dyDescent="0.15">
      <c r="A124" s="219"/>
      <c r="B124" s="192"/>
      <c r="C124" s="85" t="str">
        <f>B120</f>
        <v>産業界・官界の研究者・実務者との討論
Discussions with researchers and businessmen from industry and government</v>
      </c>
      <c r="D124" s="82" t="s">
        <v>60</v>
      </c>
      <c r="E124" s="11"/>
      <c r="F124" s="11"/>
      <c r="G124" s="11"/>
      <c r="H124" s="12"/>
      <c r="I124" s="83"/>
      <c r="J124" s="84"/>
      <c r="K124" s="84"/>
      <c r="L124" s="84" t="e">
        <f>IF(SUM(E124:H124)=0,NA(),SUM(E124:H124))</f>
        <v>#N/A</v>
      </c>
      <c r="M124" s="84"/>
      <c r="N124" s="84">
        <f t="shared" si="9"/>
        <v>0</v>
      </c>
      <c r="O124" s="190"/>
      <c r="P124" s="190"/>
      <c r="Q124" s="190"/>
      <c r="R124" s="190"/>
      <c r="S124" s="190"/>
      <c r="T124" s="106"/>
      <c r="U124" s="262"/>
      <c r="V124" s="269"/>
      <c r="W124" s="270"/>
      <c r="X124" s="277"/>
      <c r="Y124" s="278"/>
      <c r="Z124" s="278"/>
      <c r="AA124" s="278"/>
      <c r="AB124" s="279"/>
      <c r="AC124" s="42"/>
      <c r="AD124" s="42"/>
      <c r="AE124" s="42"/>
      <c r="AF124" s="42"/>
      <c r="AG124" s="42"/>
      <c r="AH124" s="9"/>
      <c r="AI124" s="9"/>
    </row>
    <row r="125" spans="1:35" ht="21.75" thickBot="1" x14ac:dyDescent="0.2">
      <c r="A125" s="220"/>
      <c r="B125" s="193"/>
      <c r="C125" s="87" t="str">
        <f>B120</f>
        <v>産業界・官界の研究者・実務者との討論
Discussions with researchers and businessmen from industry and government</v>
      </c>
      <c r="D125" s="92" t="s">
        <v>61</v>
      </c>
      <c r="E125" s="13"/>
      <c r="F125" s="13"/>
      <c r="G125" s="13"/>
      <c r="H125" s="14"/>
      <c r="I125" s="83"/>
      <c r="J125" s="84"/>
      <c r="K125" s="84"/>
      <c r="L125" s="84"/>
      <c r="M125" s="84" t="e">
        <f>IF(SUM(E125:H125)=0,NA(),SUM(E125:H125))</f>
        <v>#N/A</v>
      </c>
      <c r="N125" s="84">
        <f t="shared" si="9"/>
        <v>0</v>
      </c>
      <c r="O125" s="190"/>
      <c r="P125" s="190"/>
      <c r="Q125" s="190"/>
      <c r="R125" s="190"/>
      <c r="S125" s="190"/>
      <c r="T125" s="106"/>
      <c r="U125" s="262"/>
      <c r="V125" s="269"/>
      <c r="W125" s="270"/>
      <c r="X125" s="277"/>
      <c r="Y125" s="278"/>
      <c r="Z125" s="278"/>
      <c r="AA125" s="278"/>
      <c r="AB125" s="279"/>
      <c r="AC125" s="42"/>
      <c r="AD125" s="42"/>
      <c r="AE125" s="42"/>
      <c r="AF125" s="42"/>
      <c r="AG125" s="42"/>
      <c r="AH125" s="9"/>
      <c r="AI125" s="9"/>
    </row>
    <row r="126" spans="1:35" ht="171.75" customHeight="1" x14ac:dyDescent="0.15">
      <c r="A126" s="218" t="s">
        <v>174</v>
      </c>
      <c r="B126" s="191" t="s">
        <v>175</v>
      </c>
      <c r="C126" s="93" t="str">
        <f>B126</f>
        <v>合宿によるチームワーキング_Teamwork at training camps</v>
      </c>
      <c r="D126" s="103"/>
      <c r="E126" s="94" t="s">
        <v>176</v>
      </c>
      <c r="F126" s="94" t="s">
        <v>177</v>
      </c>
      <c r="G126" s="94" t="s">
        <v>178</v>
      </c>
      <c r="H126" s="95" t="s">
        <v>174</v>
      </c>
      <c r="I126" s="83"/>
      <c r="J126" s="84"/>
      <c r="K126" s="84"/>
      <c r="L126" s="84"/>
      <c r="M126" s="84"/>
      <c r="N126" s="84"/>
      <c r="O126" s="190"/>
      <c r="P126" s="190"/>
      <c r="Q126" s="190"/>
      <c r="R126" s="190"/>
      <c r="S126" s="190"/>
      <c r="T126" s="106"/>
      <c r="U126" s="262"/>
      <c r="V126" s="269"/>
      <c r="W126" s="270"/>
      <c r="X126" s="277"/>
      <c r="Y126" s="278"/>
      <c r="Z126" s="278"/>
      <c r="AA126" s="278"/>
      <c r="AB126" s="279"/>
      <c r="AC126" s="42"/>
      <c r="AD126" s="42"/>
      <c r="AE126" s="42"/>
      <c r="AF126" s="42"/>
      <c r="AG126" s="42"/>
      <c r="AH126" s="9"/>
      <c r="AI126" s="9"/>
    </row>
    <row r="127" spans="1:35" ht="21" x14ac:dyDescent="0.15">
      <c r="A127" s="219"/>
      <c r="B127" s="192"/>
      <c r="C127" s="85" t="str">
        <f>B126</f>
        <v>合宿によるチームワーキング_Teamwork at training camps</v>
      </c>
      <c r="D127" s="82" t="s">
        <v>97</v>
      </c>
      <c r="E127" s="11"/>
      <c r="F127" s="11"/>
      <c r="G127" s="11"/>
      <c r="H127" s="12"/>
      <c r="I127" s="83" t="e">
        <f>IF(SUM(E127:H127)=0,NA(),SUM(E127:H127))</f>
        <v>#N/A</v>
      </c>
      <c r="J127" s="84"/>
      <c r="K127" s="84"/>
      <c r="L127" s="84"/>
      <c r="M127" s="84"/>
      <c r="N127" s="84">
        <f t="shared" si="9"/>
        <v>0</v>
      </c>
      <c r="O127" s="190"/>
      <c r="P127" s="190"/>
      <c r="Q127" s="190"/>
      <c r="R127" s="190"/>
      <c r="S127" s="190"/>
      <c r="T127" s="106"/>
      <c r="U127" s="262"/>
      <c r="V127" s="269"/>
      <c r="W127" s="270"/>
      <c r="X127" s="277"/>
      <c r="Y127" s="278"/>
      <c r="Z127" s="278"/>
      <c r="AA127" s="278"/>
      <c r="AB127" s="279"/>
      <c r="AC127" s="42"/>
      <c r="AD127" s="42"/>
      <c r="AE127" s="42"/>
      <c r="AF127" s="42"/>
      <c r="AG127" s="42"/>
      <c r="AH127" s="9"/>
      <c r="AI127" s="9"/>
    </row>
    <row r="128" spans="1:35" ht="21" x14ac:dyDescent="0.15">
      <c r="A128" s="219"/>
      <c r="B128" s="192"/>
      <c r="C128" s="85" t="str">
        <f>B126</f>
        <v>合宿によるチームワーキング_Teamwork at training camps</v>
      </c>
      <c r="D128" s="82" t="s">
        <v>99</v>
      </c>
      <c r="E128" s="11"/>
      <c r="F128" s="11"/>
      <c r="G128" s="11"/>
      <c r="H128" s="12"/>
      <c r="I128" s="83"/>
      <c r="J128" s="84" t="e">
        <f>IF(SUM(E128:H128)=0,NA(),SUM(E128:H128))</f>
        <v>#N/A</v>
      </c>
      <c r="K128" s="84"/>
      <c r="L128" s="84"/>
      <c r="M128" s="84"/>
      <c r="N128" s="84">
        <f t="shared" si="9"/>
        <v>0</v>
      </c>
      <c r="O128" s="190"/>
      <c r="P128" s="190"/>
      <c r="Q128" s="190"/>
      <c r="R128" s="190"/>
      <c r="S128" s="190"/>
      <c r="T128" s="106"/>
      <c r="U128" s="262"/>
      <c r="V128" s="269"/>
      <c r="W128" s="270"/>
      <c r="X128" s="277"/>
      <c r="Y128" s="278"/>
      <c r="Z128" s="278"/>
      <c r="AA128" s="278"/>
      <c r="AB128" s="279"/>
      <c r="AC128" s="42"/>
      <c r="AD128" s="42"/>
      <c r="AE128" s="42"/>
      <c r="AF128" s="42"/>
      <c r="AG128" s="42"/>
      <c r="AH128" s="9"/>
      <c r="AI128" s="9"/>
    </row>
    <row r="129" spans="1:35" ht="21" x14ac:dyDescent="0.15">
      <c r="A129" s="219"/>
      <c r="B129" s="192"/>
      <c r="C129" s="85" t="str">
        <f>B126</f>
        <v>合宿によるチームワーキング_Teamwork at training camps</v>
      </c>
      <c r="D129" s="86" t="s">
        <v>101</v>
      </c>
      <c r="E129" s="11"/>
      <c r="F129" s="11"/>
      <c r="G129" s="11"/>
      <c r="H129" s="12"/>
      <c r="I129" s="83"/>
      <c r="J129" s="84"/>
      <c r="K129" s="84" t="e">
        <f>IF(SUM(E129:H129)=0,NA(),SUM(E129:H129))</f>
        <v>#N/A</v>
      </c>
      <c r="L129" s="84"/>
      <c r="M129" s="84"/>
      <c r="N129" s="84">
        <f t="shared" si="9"/>
        <v>0</v>
      </c>
      <c r="O129" s="190"/>
      <c r="P129" s="190"/>
      <c r="Q129" s="190"/>
      <c r="R129" s="190"/>
      <c r="S129" s="190"/>
      <c r="T129" s="106"/>
      <c r="U129" s="262"/>
      <c r="V129" s="269"/>
      <c r="W129" s="270"/>
      <c r="X129" s="277"/>
      <c r="Y129" s="278"/>
      <c r="Z129" s="278"/>
      <c r="AA129" s="278"/>
      <c r="AB129" s="279"/>
      <c r="AC129" s="42"/>
      <c r="AD129" s="42"/>
      <c r="AE129" s="42"/>
      <c r="AF129" s="42"/>
      <c r="AG129" s="42"/>
      <c r="AH129" s="9"/>
      <c r="AI129" s="9"/>
    </row>
    <row r="130" spans="1:35" ht="21" x14ac:dyDescent="0.15">
      <c r="A130" s="219"/>
      <c r="B130" s="192"/>
      <c r="C130" s="85" t="str">
        <f>B126</f>
        <v>合宿によるチームワーキング_Teamwork at training camps</v>
      </c>
      <c r="D130" s="86" t="s">
        <v>103</v>
      </c>
      <c r="E130" s="11"/>
      <c r="F130" s="11"/>
      <c r="G130" s="11"/>
      <c r="H130" s="12"/>
      <c r="I130" s="83"/>
      <c r="J130" s="84"/>
      <c r="K130" s="84"/>
      <c r="L130" s="84" t="e">
        <f>IF(SUM(E130:H130)=0,NA(),SUM(E130:H130))</f>
        <v>#N/A</v>
      </c>
      <c r="M130" s="84"/>
      <c r="N130" s="84">
        <f t="shared" si="9"/>
        <v>0</v>
      </c>
      <c r="O130" s="190"/>
      <c r="P130" s="190"/>
      <c r="Q130" s="190"/>
      <c r="R130" s="190"/>
      <c r="S130" s="190"/>
      <c r="T130" s="106"/>
      <c r="U130" s="262"/>
      <c r="V130" s="269"/>
      <c r="W130" s="270"/>
      <c r="X130" s="277"/>
      <c r="Y130" s="278"/>
      <c r="Z130" s="278"/>
      <c r="AA130" s="278"/>
      <c r="AB130" s="279"/>
      <c r="AC130" s="42"/>
      <c r="AD130" s="42"/>
      <c r="AE130" s="42"/>
      <c r="AF130" s="42"/>
      <c r="AG130" s="42"/>
      <c r="AH130" s="9"/>
      <c r="AI130" s="9"/>
    </row>
    <row r="131" spans="1:35" ht="21.75" thickBot="1" x14ac:dyDescent="0.2">
      <c r="A131" s="220"/>
      <c r="B131" s="193"/>
      <c r="C131" s="87" t="str">
        <f>B126</f>
        <v>合宿によるチームワーキング_Teamwork at training camps</v>
      </c>
      <c r="D131" s="88" t="s">
        <v>105</v>
      </c>
      <c r="E131" s="13"/>
      <c r="F131" s="13"/>
      <c r="G131" s="13"/>
      <c r="H131" s="14"/>
      <c r="I131" s="83"/>
      <c r="J131" s="84"/>
      <c r="K131" s="84"/>
      <c r="L131" s="84"/>
      <c r="M131" s="84" t="e">
        <f>IF(SUM(E131:H131)=0,NA(),SUM(E131:H131))</f>
        <v>#N/A</v>
      </c>
      <c r="N131" s="84">
        <f t="shared" si="9"/>
        <v>0</v>
      </c>
      <c r="O131" s="190"/>
      <c r="P131" s="190"/>
      <c r="Q131" s="190"/>
      <c r="R131" s="190"/>
      <c r="S131" s="190"/>
      <c r="T131" s="106"/>
      <c r="U131" s="262"/>
      <c r="V131" s="269"/>
      <c r="W131" s="270"/>
      <c r="X131" s="277"/>
      <c r="Y131" s="278"/>
      <c r="Z131" s="278"/>
      <c r="AA131" s="278"/>
      <c r="AB131" s="279"/>
      <c r="AC131" s="42"/>
      <c r="AD131" s="42"/>
      <c r="AE131" s="42"/>
      <c r="AF131" s="42"/>
      <c r="AG131" s="42"/>
      <c r="AH131" s="9"/>
      <c r="AI131" s="9"/>
    </row>
    <row r="132" spans="1:35" ht="225" customHeight="1" x14ac:dyDescent="0.15">
      <c r="A132" s="218" t="s">
        <v>179</v>
      </c>
      <c r="B132" s="194" t="s">
        <v>180</v>
      </c>
      <c r="C132" s="107" t="str">
        <f>B132</f>
        <v>批判的思考力_Critical thinking skills</v>
      </c>
      <c r="D132" s="103"/>
      <c r="E132" s="94" t="s">
        <v>181</v>
      </c>
      <c r="F132" s="94" t="s">
        <v>182</v>
      </c>
      <c r="G132" s="94" t="s">
        <v>183</v>
      </c>
      <c r="H132" s="95" t="s">
        <v>179</v>
      </c>
      <c r="I132" s="83"/>
      <c r="J132" s="84"/>
      <c r="K132" s="84"/>
      <c r="L132" s="84"/>
      <c r="M132" s="84"/>
      <c r="N132" s="84"/>
      <c r="O132" s="190"/>
      <c r="P132" s="190"/>
      <c r="Q132" s="190"/>
      <c r="R132" s="190"/>
      <c r="S132" s="190"/>
      <c r="T132" s="106"/>
      <c r="U132" s="262"/>
      <c r="V132" s="269"/>
      <c r="W132" s="270"/>
      <c r="X132" s="277"/>
      <c r="Y132" s="278"/>
      <c r="Z132" s="278"/>
      <c r="AA132" s="278"/>
      <c r="AB132" s="279"/>
      <c r="AC132" s="42"/>
      <c r="AD132" s="42"/>
      <c r="AE132" s="42"/>
      <c r="AF132" s="42"/>
      <c r="AG132" s="42"/>
      <c r="AH132" s="9"/>
      <c r="AI132" s="9"/>
    </row>
    <row r="133" spans="1:35" ht="21" x14ac:dyDescent="0.15">
      <c r="A133" s="219"/>
      <c r="B133" s="195"/>
      <c r="C133" s="108" t="str">
        <f>B132</f>
        <v>批判的思考力_Critical thinking skills</v>
      </c>
      <c r="D133" s="82" t="s">
        <v>97</v>
      </c>
      <c r="E133" s="11"/>
      <c r="F133" s="11"/>
      <c r="G133" s="11"/>
      <c r="H133" s="12"/>
      <c r="I133" s="83" t="e">
        <f>IF(SUM(E133:H133)=0,NA(),SUM(E133:H133))</f>
        <v>#N/A</v>
      </c>
      <c r="J133" s="84"/>
      <c r="K133" s="84"/>
      <c r="L133" s="84"/>
      <c r="M133" s="84"/>
      <c r="N133" s="84">
        <f t="shared" si="9"/>
        <v>0</v>
      </c>
      <c r="O133" s="190"/>
      <c r="P133" s="190"/>
      <c r="Q133" s="190"/>
      <c r="R133" s="190"/>
      <c r="S133" s="190"/>
      <c r="T133" s="106"/>
      <c r="U133" s="262"/>
      <c r="V133" s="269"/>
      <c r="W133" s="270"/>
      <c r="X133" s="277"/>
      <c r="Y133" s="278"/>
      <c r="Z133" s="278"/>
      <c r="AA133" s="278"/>
      <c r="AB133" s="279"/>
      <c r="AC133" s="42"/>
      <c r="AD133" s="42"/>
      <c r="AE133" s="42"/>
      <c r="AF133" s="42"/>
      <c r="AG133" s="42"/>
      <c r="AH133" s="9"/>
      <c r="AI133" s="9"/>
    </row>
    <row r="134" spans="1:35" ht="21" x14ac:dyDescent="0.15">
      <c r="A134" s="219"/>
      <c r="B134" s="195"/>
      <c r="C134" s="108" t="str">
        <f>B132</f>
        <v>批判的思考力_Critical thinking skills</v>
      </c>
      <c r="D134" s="82" t="s">
        <v>99</v>
      </c>
      <c r="E134" s="11"/>
      <c r="F134" s="11"/>
      <c r="G134" s="11"/>
      <c r="H134" s="12"/>
      <c r="I134" s="83"/>
      <c r="J134" s="84" t="e">
        <f>IF(SUM(E134:H134)=0,NA(),SUM(E134:H134))</f>
        <v>#N/A</v>
      </c>
      <c r="K134" s="84"/>
      <c r="L134" s="84"/>
      <c r="M134" s="84"/>
      <c r="N134" s="84">
        <f t="shared" ref="N134:N137" si="13">COUNTA(E134:H134)</f>
        <v>0</v>
      </c>
      <c r="O134" s="190"/>
      <c r="P134" s="190"/>
      <c r="Q134" s="190"/>
      <c r="R134" s="190"/>
      <c r="S134" s="190"/>
      <c r="T134" s="106"/>
      <c r="U134" s="262"/>
      <c r="V134" s="269"/>
      <c r="W134" s="270"/>
      <c r="X134" s="277"/>
      <c r="Y134" s="278"/>
      <c r="Z134" s="278"/>
      <c r="AA134" s="278"/>
      <c r="AB134" s="279"/>
      <c r="AC134" s="42"/>
      <c r="AD134" s="42"/>
      <c r="AE134" s="42"/>
      <c r="AF134" s="42"/>
      <c r="AG134" s="42"/>
      <c r="AH134" s="9"/>
      <c r="AI134" s="9"/>
    </row>
    <row r="135" spans="1:35" ht="21" x14ac:dyDescent="0.15">
      <c r="A135" s="219"/>
      <c r="B135" s="195"/>
      <c r="C135" s="108" t="str">
        <f>B132</f>
        <v>批判的思考力_Critical thinking skills</v>
      </c>
      <c r="D135" s="82" t="s">
        <v>101</v>
      </c>
      <c r="E135" s="11"/>
      <c r="F135" s="11"/>
      <c r="G135" s="11"/>
      <c r="H135" s="12"/>
      <c r="I135" s="83"/>
      <c r="J135" s="84"/>
      <c r="K135" s="84" t="e">
        <f>IF(SUM(E135:H135)=0,NA(),SUM(E135:H135))</f>
        <v>#N/A</v>
      </c>
      <c r="L135" s="84"/>
      <c r="M135" s="84"/>
      <c r="N135" s="84">
        <f t="shared" si="13"/>
        <v>0</v>
      </c>
      <c r="O135" s="190"/>
      <c r="P135" s="190"/>
      <c r="Q135" s="190"/>
      <c r="R135" s="190"/>
      <c r="S135" s="190"/>
      <c r="T135" s="106"/>
      <c r="U135" s="262"/>
      <c r="V135" s="269"/>
      <c r="W135" s="270"/>
      <c r="X135" s="277"/>
      <c r="Y135" s="278"/>
      <c r="Z135" s="278"/>
      <c r="AA135" s="278"/>
      <c r="AB135" s="279"/>
      <c r="AC135" s="42"/>
      <c r="AD135" s="42"/>
      <c r="AE135" s="42"/>
      <c r="AF135" s="42"/>
      <c r="AG135" s="42"/>
      <c r="AH135" s="9"/>
      <c r="AI135" s="9"/>
    </row>
    <row r="136" spans="1:35" ht="21" x14ac:dyDescent="0.15">
      <c r="A136" s="219"/>
      <c r="B136" s="195"/>
      <c r="C136" s="108" t="str">
        <f>B132</f>
        <v>批判的思考力_Critical thinking skills</v>
      </c>
      <c r="D136" s="82" t="s">
        <v>103</v>
      </c>
      <c r="E136" s="11"/>
      <c r="F136" s="11"/>
      <c r="G136" s="11"/>
      <c r="H136" s="12"/>
      <c r="I136" s="83"/>
      <c r="J136" s="84"/>
      <c r="K136" s="84"/>
      <c r="L136" s="84" t="e">
        <f>IF(SUM(E136:H136)=0,NA(),SUM(E136:H136))</f>
        <v>#N/A</v>
      </c>
      <c r="M136" s="84"/>
      <c r="N136" s="84">
        <f t="shared" si="13"/>
        <v>0</v>
      </c>
      <c r="O136" s="190"/>
      <c r="P136" s="190"/>
      <c r="Q136" s="190"/>
      <c r="R136" s="190"/>
      <c r="S136" s="190"/>
      <c r="T136" s="110"/>
      <c r="U136" s="262"/>
      <c r="V136" s="269"/>
      <c r="W136" s="270"/>
      <c r="X136" s="277"/>
      <c r="Y136" s="278"/>
      <c r="Z136" s="278"/>
      <c r="AA136" s="278"/>
      <c r="AB136" s="279"/>
      <c r="AC136" s="42"/>
      <c r="AD136" s="42"/>
      <c r="AE136" s="42"/>
      <c r="AF136" s="42"/>
      <c r="AG136" s="42"/>
      <c r="AH136" s="9"/>
      <c r="AI136" s="9"/>
    </row>
    <row r="137" spans="1:35" ht="78" customHeight="1" thickBot="1" x14ac:dyDescent="0.2">
      <c r="A137" s="221"/>
      <c r="B137" s="196"/>
      <c r="C137" s="109" t="str">
        <f>B132</f>
        <v>批判的思考力_Critical thinking skills</v>
      </c>
      <c r="D137" s="92" t="s">
        <v>105</v>
      </c>
      <c r="E137" s="13"/>
      <c r="F137" s="13"/>
      <c r="G137" s="13"/>
      <c r="H137" s="14"/>
      <c r="I137" s="83"/>
      <c r="J137" s="84"/>
      <c r="K137" s="84"/>
      <c r="L137" s="84"/>
      <c r="M137" s="84" t="e">
        <f>IF(SUM(E137:H137)=0,NA(),SUM(E137:H137))</f>
        <v>#N/A</v>
      </c>
      <c r="N137" s="84">
        <f t="shared" si="13"/>
        <v>0</v>
      </c>
      <c r="O137" s="190"/>
      <c r="P137" s="190"/>
      <c r="Q137" s="190"/>
      <c r="R137" s="190"/>
      <c r="S137" s="190"/>
      <c r="T137" s="111"/>
      <c r="U137" s="263"/>
      <c r="V137" s="271"/>
      <c r="W137" s="272"/>
      <c r="X137" s="280"/>
      <c r="Y137" s="281"/>
      <c r="Z137" s="281"/>
      <c r="AA137" s="281"/>
      <c r="AB137" s="282"/>
      <c r="AC137" s="42"/>
      <c r="AD137" s="42"/>
      <c r="AE137" s="42"/>
      <c r="AF137" s="42"/>
      <c r="AG137" s="42"/>
      <c r="AH137" s="9"/>
      <c r="AI137" s="9"/>
    </row>
    <row r="138" spans="1:35" ht="63.75" customHeight="1" x14ac:dyDescent="0.15">
      <c r="A138" s="215" t="s">
        <v>184</v>
      </c>
      <c r="B138" s="112"/>
      <c r="C138" s="74"/>
      <c r="D138" s="98"/>
      <c r="E138" s="94" t="s">
        <v>54</v>
      </c>
      <c r="F138" s="94" t="s">
        <v>55</v>
      </c>
      <c r="G138" s="94" t="s">
        <v>56</v>
      </c>
      <c r="H138" s="95" t="s">
        <v>57</v>
      </c>
      <c r="I138" s="83"/>
      <c r="J138" s="84"/>
      <c r="K138" s="84"/>
      <c r="L138" s="84"/>
      <c r="M138" s="84"/>
      <c r="N138" s="84"/>
      <c r="O138" s="113"/>
      <c r="P138" s="113"/>
      <c r="Q138" s="113"/>
      <c r="R138" s="113"/>
      <c r="S138" s="190" t="e">
        <f>MAX(I138:M144)</f>
        <v>#N/A</v>
      </c>
      <c r="T138" s="106"/>
      <c r="U138" s="261"/>
      <c r="V138" s="267"/>
      <c r="W138" s="268"/>
      <c r="X138" s="274" t="s">
        <v>197</v>
      </c>
      <c r="Y138" s="283"/>
      <c r="Z138" s="283"/>
      <c r="AA138" s="283"/>
      <c r="AB138" s="284"/>
      <c r="AC138" s="43"/>
      <c r="AD138" s="43"/>
      <c r="AE138" s="43"/>
      <c r="AF138" s="43"/>
      <c r="AG138" s="43"/>
      <c r="AH138" s="9" t="str">
        <f>X138</f>
        <v>その他【英語力】
Other: English proficiency</v>
      </c>
      <c r="AI138" s="9" t="e">
        <f>S138</f>
        <v>#N/A</v>
      </c>
    </row>
    <row r="139" spans="1:35" ht="29.25" customHeight="1" x14ac:dyDescent="0.15">
      <c r="A139" s="216"/>
      <c r="B139" s="114" t="s">
        <v>282</v>
      </c>
      <c r="C139" s="115" t="str">
        <f>B139</f>
        <v>ＴＯＥＩＣ　テストスコア_Score</v>
      </c>
      <c r="D139" s="82" t="s">
        <v>97</v>
      </c>
      <c r="E139" s="11"/>
      <c r="F139" s="11"/>
      <c r="G139" s="11"/>
      <c r="H139" s="12"/>
      <c r="I139" s="83" t="e">
        <f>IF(SUM(E139:H139)=0,NA(),SUM(E139:H139))</f>
        <v>#N/A</v>
      </c>
      <c r="J139" s="84"/>
      <c r="K139" s="84"/>
      <c r="L139" s="84"/>
      <c r="M139" s="84"/>
      <c r="N139" s="84">
        <f>COUNTA(E139:H139)</f>
        <v>0</v>
      </c>
      <c r="O139" s="113" t="e">
        <f>I139</f>
        <v>#N/A</v>
      </c>
      <c r="P139" s="113"/>
      <c r="Q139" s="113"/>
      <c r="R139" s="113"/>
      <c r="S139" s="190"/>
      <c r="T139" s="106"/>
      <c r="U139" s="262"/>
      <c r="V139" s="269"/>
      <c r="W139" s="270"/>
      <c r="X139" s="285"/>
      <c r="Y139" s="286"/>
      <c r="Z139" s="286"/>
      <c r="AA139" s="286"/>
      <c r="AB139" s="287"/>
      <c r="AC139" s="43"/>
      <c r="AD139" s="43"/>
      <c r="AE139" s="43"/>
      <c r="AF139" s="43"/>
      <c r="AG139" s="43"/>
      <c r="AH139" s="9"/>
      <c r="AI139" s="9"/>
    </row>
    <row r="140" spans="1:35" ht="29.25" customHeight="1" x14ac:dyDescent="0.15">
      <c r="A140" s="216"/>
      <c r="B140" s="114" t="s">
        <v>282</v>
      </c>
      <c r="C140" s="115" t="str">
        <f t="shared" ref="C140:C143" si="14">B140</f>
        <v>ＴＯＥＩＣ　テストスコア_Score</v>
      </c>
      <c r="D140" s="82" t="s">
        <v>99</v>
      </c>
      <c r="E140" s="11"/>
      <c r="F140" s="11"/>
      <c r="G140" s="11"/>
      <c r="H140" s="12"/>
      <c r="I140" s="83"/>
      <c r="J140" s="84" t="e">
        <f>IF(SUM(E140:H140)=0,NA(),SUM(E140:H140))</f>
        <v>#N/A</v>
      </c>
      <c r="K140" s="84"/>
      <c r="L140" s="84"/>
      <c r="M140" s="84"/>
      <c r="N140" s="84">
        <f t="shared" ref="N140:N142" si="15">COUNTA(E140:H140)</f>
        <v>0</v>
      </c>
      <c r="O140" s="113" t="e">
        <f>J140</f>
        <v>#N/A</v>
      </c>
      <c r="P140" s="113"/>
      <c r="Q140" s="113"/>
      <c r="R140" s="113"/>
      <c r="S140" s="190"/>
      <c r="T140" s="106"/>
      <c r="U140" s="262"/>
      <c r="V140" s="269"/>
      <c r="W140" s="270"/>
      <c r="X140" s="285"/>
      <c r="Y140" s="286"/>
      <c r="Z140" s="286"/>
      <c r="AA140" s="286"/>
      <c r="AB140" s="287"/>
      <c r="AC140" s="43"/>
      <c r="AD140" s="43"/>
      <c r="AE140" s="43"/>
      <c r="AF140" s="43"/>
      <c r="AG140" s="43"/>
      <c r="AH140" s="9"/>
      <c r="AI140" s="9"/>
    </row>
    <row r="141" spans="1:35" ht="29.25" customHeight="1" x14ac:dyDescent="0.15">
      <c r="A141" s="216"/>
      <c r="B141" s="114" t="s">
        <v>282</v>
      </c>
      <c r="C141" s="115" t="str">
        <f t="shared" si="14"/>
        <v>ＴＯＥＩＣ　テストスコア_Score</v>
      </c>
      <c r="D141" s="82" t="s">
        <v>101</v>
      </c>
      <c r="E141" s="11"/>
      <c r="F141" s="11"/>
      <c r="G141" s="11"/>
      <c r="H141" s="12"/>
      <c r="I141" s="83"/>
      <c r="J141" s="84"/>
      <c r="K141" s="84" t="e">
        <f>IF(SUM(E141:H141)=0,NA(),SUM(E141:H141))</f>
        <v>#N/A</v>
      </c>
      <c r="L141" s="84"/>
      <c r="M141" s="84"/>
      <c r="N141" s="84">
        <f t="shared" si="15"/>
        <v>0</v>
      </c>
      <c r="O141" s="113" t="e">
        <f>K141</f>
        <v>#N/A</v>
      </c>
      <c r="P141" s="113"/>
      <c r="Q141" s="113"/>
      <c r="R141" s="113"/>
      <c r="S141" s="190"/>
      <c r="T141" s="106"/>
      <c r="U141" s="262"/>
      <c r="V141" s="269"/>
      <c r="W141" s="270"/>
      <c r="X141" s="285"/>
      <c r="Y141" s="286"/>
      <c r="Z141" s="286"/>
      <c r="AA141" s="286"/>
      <c r="AB141" s="287"/>
      <c r="AC141" s="43"/>
      <c r="AD141" s="43"/>
      <c r="AE141" s="43"/>
      <c r="AF141" s="43"/>
      <c r="AG141" s="43"/>
      <c r="AH141" s="9"/>
      <c r="AI141" s="9"/>
    </row>
    <row r="142" spans="1:35" ht="29.25" customHeight="1" x14ac:dyDescent="0.15">
      <c r="A142" s="216"/>
      <c r="B142" s="114" t="s">
        <v>282</v>
      </c>
      <c r="C142" s="115" t="str">
        <f t="shared" si="14"/>
        <v>ＴＯＥＩＣ　テストスコア_Score</v>
      </c>
      <c r="D142" s="82" t="s">
        <v>103</v>
      </c>
      <c r="E142" s="11"/>
      <c r="F142" s="11"/>
      <c r="G142" s="11"/>
      <c r="H142" s="12"/>
      <c r="I142" s="83"/>
      <c r="J142" s="84"/>
      <c r="K142" s="84"/>
      <c r="L142" s="84" t="e">
        <f>IF(SUM(E142:H142)=0,NA(),SUM(E142:H142))</f>
        <v>#N/A</v>
      </c>
      <c r="M142" s="84"/>
      <c r="N142" s="84">
        <f t="shared" si="15"/>
        <v>0</v>
      </c>
      <c r="O142" s="113" t="e">
        <f>L142</f>
        <v>#N/A</v>
      </c>
      <c r="P142" s="113"/>
      <c r="Q142" s="113"/>
      <c r="R142" s="113"/>
      <c r="S142" s="190"/>
      <c r="T142" s="106"/>
      <c r="U142" s="262"/>
      <c r="V142" s="269"/>
      <c r="W142" s="270"/>
      <c r="X142" s="285"/>
      <c r="Y142" s="286"/>
      <c r="Z142" s="286"/>
      <c r="AA142" s="286"/>
      <c r="AB142" s="287"/>
      <c r="AC142" s="43"/>
      <c r="AD142" s="43"/>
      <c r="AE142" s="43"/>
      <c r="AF142" s="43"/>
      <c r="AG142" s="43"/>
      <c r="AH142" s="9"/>
      <c r="AI142" s="9"/>
    </row>
    <row r="143" spans="1:35" ht="29.25" customHeight="1" x14ac:dyDescent="0.15">
      <c r="A143" s="216"/>
      <c r="B143" s="114" t="s">
        <v>282</v>
      </c>
      <c r="C143" s="115" t="str">
        <f t="shared" si="14"/>
        <v>ＴＯＥＩＣ　テストスコア_Score</v>
      </c>
      <c r="D143" s="82" t="s">
        <v>105</v>
      </c>
      <c r="E143" s="11"/>
      <c r="F143" s="11"/>
      <c r="G143" s="11"/>
      <c r="H143" s="12"/>
      <c r="I143" s="83"/>
      <c r="J143" s="84"/>
      <c r="K143" s="84"/>
      <c r="L143" s="84"/>
      <c r="M143" s="116" t="e">
        <f>IF(SUM(E143:H143)=0,NA(),SUM(E143:H143))</f>
        <v>#N/A</v>
      </c>
      <c r="N143" s="84">
        <f>COUNTA(E143:H143)</f>
        <v>0</v>
      </c>
      <c r="O143" s="113" t="e">
        <f>M143</f>
        <v>#N/A</v>
      </c>
      <c r="P143" s="113"/>
      <c r="Q143" s="113"/>
      <c r="R143" s="113"/>
      <c r="S143" s="190"/>
      <c r="T143" s="106"/>
      <c r="U143" s="262"/>
      <c r="V143" s="269"/>
      <c r="W143" s="270"/>
      <c r="X143" s="285"/>
      <c r="Y143" s="286"/>
      <c r="Z143" s="286"/>
      <c r="AA143" s="286"/>
      <c r="AB143" s="287"/>
      <c r="AC143" s="43"/>
      <c r="AD143" s="43"/>
      <c r="AE143" s="43"/>
      <c r="AF143" s="43"/>
      <c r="AG143" s="43"/>
      <c r="AH143" s="9"/>
      <c r="AI143" s="9"/>
    </row>
    <row r="144" spans="1:35" ht="13.5" customHeight="1" thickBot="1" x14ac:dyDescent="0.2">
      <c r="A144" s="217"/>
      <c r="B144" s="117"/>
      <c r="C144" s="118"/>
      <c r="D144" s="119"/>
      <c r="E144" s="89"/>
      <c r="F144" s="89"/>
      <c r="G144" s="89"/>
      <c r="H144" s="90"/>
      <c r="I144" s="120"/>
      <c r="J144" s="97"/>
      <c r="K144" s="97"/>
      <c r="L144" s="97"/>
      <c r="M144" s="97"/>
      <c r="N144" s="97"/>
      <c r="O144" s="121"/>
      <c r="P144" s="121"/>
      <c r="Q144" s="121"/>
      <c r="R144" s="121"/>
      <c r="S144" s="200"/>
      <c r="T144" s="106"/>
      <c r="U144" s="262"/>
      <c r="V144" s="271"/>
      <c r="W144" s="272"/>
      <c r="X144" s="288"/>
      <c r="Y144" s="289"/>
      <c r="Z144" s="289"/>
      <c r="AA144" s="289"/>
      <c r="AB144" s="290"/>
      <c r="AC144" s="43"/>
      <c r="AD144" s="43"/>
      <c r="AE144" s="43"/>
      <c r="AF144" s="43"/>
      <c r="AG144" s="43"/>
      <c r="AH144" s="9"/>
      <c r="AI144" s="9"/>
    </row>
    <row r="145" spans="1:30" ht="51.75" customHeight="1" thickBot="1" x14ac:dyDescent="0.2">
      <c r="A145" s="189"/>
      <c r="B145" s="189"/>
      <c r="C145" s="189"/>
      <c r="D145" s="189"/>
      <c r="E145" s="189"/>
      <c r="F145" s="189"/>
      <c r="G145" s="189"/>
      <c r="H145" s="189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251" t="s">
        <v>283</v>
      </c>
      <c r="U145" s="252"/>
      <c r="V145" s="123">
        <f>F2</f>
        <v>0</v>
      </c>
      <c r="W145" s="124" t="s">
        <v>92</v>
      </c>
      <c r="X145" s="125" t="str">
        <f>'Form13-3(TOP)'!G36</f>
        <v>1年次
1st year</v>
      </c>
      <c r="Y145" s="126" t="str">
        <f>'Form13-3(TOP)'!H36</f>
        <v>2年次
2nd year</v>
      </c>
      <c r="Z145" s="126" t="str">
        <f>'Form13-3(TOP)'!I36</f>
        <v>3年次
3rd year</v>
      </c>
      <c r="AA145" s="126" t="str">
        <f>'Form13-3(TOP)'!J36</f>
        <v>4年次
4th year</v>
      </c>
      <c r="AB145" s="127" t="str">
        <f>'Form13-3(TOP)'!K36</f>
        <v>5年次
Final year</v>
      </c>
      <c r="AC145" s="9"/>
      <c r="AD145" s="9"/>
    </row>
    <row r="146" spans="1:30" ht="24" x14ac:dyDescent="0.15">
      <c r="A146" s="229" t="s">
        <v>62</v>
      </c>
      <c r="B146" s="230"/>
      <c r="C146" s="230"/>
      <c r="D146" s="230"/>
      <c r="E146" s="230"/>
      <c r="F146" s="230"/>
      <c r="G146" s="230"/>
      <c r="H146" s="231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253"/>
      <c r="U146" s="254"/>
      <c r="V146" s="129" t="s">
        <v>265</v>
      </c>
      <c r="W146" s="130">
        <f>'Form13-3(TOP)'!F37</f>
        <v>0</v>
      </c>
      <c r="X146" s="131">
        <f>'Form13-3(TOP)'!G37</f>
        <v>0</v>
      </c>
      <c r="Y146" s="132">
        <f>'Form13-3(TOP)'!H37</f>
        <v>0</v>
      </c>
      <c r="Z146" s="132">
        <f>'Form13-3(TOP)'!I37</f>
        <v>0</v>
      </c>
      <c r="AA146" s="132">
        <f>'Form13-3(TOP)'!J37</f>
        <v>0</v>
      </c>
      <c r="AB146" s="133">
        <f>'Form13-3(TOP)'!K37</f>
        <v>0</v>
      </c>
      <c r="AC146" s="9"/>
      <c r="AD146" s="9"/>
    </row>
    <row r="147" spans="1:30" ht="24" x14ac:dyDescent="0.15">
      <c r="A147" s="232"/>
      <c r="B147" s="233"/>
      <c r="C147" s="233"/>
      <c r="D147" s="233"/>
      <c r="E147" s="233"/>
      <c r="F147" s="233"/>
      <c r="G147" s="233"/>
      <c r="H147" s="234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255"/>
      <c r="U147" s="256"/>
      <c r="V147" s="134" t="s">
        <v>264</v>
      </c>
      <c r="W147" s="135">
        <f>'Form13-3(TOP)'!F38</f>
        <v>0</v>
      </c>
      <c r="X147" s="136">
        <f>'Form13-3(TOP)'!G38</f>
        <v>0</v>
      </c>
      <c r="Y147" s="137">
        <f>'Form13-3(TOP)'!H38</f>
        <v>0</v>
      </c>
      <c r="Z147" s="137">
        <f>'Form13-3(TOP)'!I38</f>
        <v>0</v>
      </c>
      <c r="AA147" s="137">
        <f>'Form13-3(TOP)'!J38</f>
        <v>0</v>
      </c>
      <c r="AB147" s="138">
        <f>'Form13-3(TOP)'!K38</f>
        <v>0</v>
      </c>
      <c r="AC147" s="9"/>
      <c r="AD147" s="9"/>
    </row>
    <row r="148" spans="1:30" ht="24" x14ac:dyDescent="0.15">
      <c r="A148" s="232"/>
      <c r="B148" s="233"/>
      <c r="C148" s="233"/>
      <c r="D148" s="233"/>
      <c r="E148" s="233"/>
      <c r="F148" s="233"/>
      <c r="G148" s="233"/>
      <c r="H148" s="234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255"/>
      <c r="U148" s="256"/>
      <c r="V148" s="134" t="s">
        <v>263</v>
      </c>
      <c r="W148" s="135">
        <f>'Form13-3(TOP)'!F39</f>
        <v>0</v>
      </c>
      <c r="X148" s="136">
        <f>'Form13-3(TOP)'!G39</f>
        <v>0</v>
      </c>
      <c r="Y148" s="137">
        <f>'Form13-3(TOP)'!H39</f>
        <v>0</v>
      </c>
      <c r="Z148" s="137">
        <f>'Form13-3(TOP)'!I39</f>
        <v>0</v>
      </c>
      <c r="AA148" s="137">
        <f>'Form13-3(TOP)'!J39</f>
        <v>0</v>
      </c>
      <c r="AB148" s="138">
        <f>'Form13-3(TOP)'!K39</f>
        <v>0</v>
      </c>
      <c r="AC148" s="9"/>
      <c r="AD148" s="9"/>
    </row>
    <row r="149" spans="1:30" ht="15.75" x14ac:dyDescent="0.15">
      <c r="A149" s="232"/>
      <c r="B149" s="233"/>
      <c r="C149" s="233"/>
      <c r="D149" s="233"/>
      <c r="E149" s="233"/>
      <c r="F149" s="233"/>
      <c r="G149" s="233"/>
      <c r="H149" s="234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255"/>
      <c r="U149" s="256"/>
      <c r="V149" s="134" t="s">
        <v>249</v>
      </c>
      <c r="W149" s="135">
        <f>'Form13-3(TOP)'!F40</f>
        <v>0</v>
      </c>
      <c r="X149" s="136">
        <f>'Form13-3(TOP)'!G40</f>
        <v>0</v>
      </c>
      <c r="Y149" s="137">
        <f>'Form13-3(TOP)'!H40</f>
        <v>0</v>
      </c>
      <c r="Z149" s="137">
        <f>'Form13-3(TOP)'!I40</f>
        <v>0</v>
      </c>
      <c r="AA149" s="137">
        <f>'Form13-3(TOP)'!J40</f>
        <v>0</v>
      </c>
      <c r="AB149" s="138">
        <f>'Form13-3(TOP)'!K40</f>
        <v>0</v>
      </c>
      <c r="AC149" s="9"/>
      <c r="AD149" s="9"/>
    </row>
    <row r="150" spans="1:30" ht="15.75" x14ac:dyDescent="0.15">
      <c r="A150" s="232"/>
      <c r="B150" s="233"/>
      <c r="C150" s="233"/>
      <c r="D150" s="233"/>
      <c r="E150" s="233"/>
      <c r="F150" s="233"/>
      <c r="G150" s="233"/>
      <c r="H150" s="234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255"/>
      <c r="U150" s="256"/>
      <c r="V150" s="134" t="s">
        <v>250</v>
      </c>
      <c r="W150" s="135">
        <f>'Form13-3(TOP)'!F41</f>
        <v>0</v>
      </c>
      <c r="X150" s="136">
        <f>'Form13-3(TOP)'!G41</f>
        <v>0</v>
      </c>
      <c r="Y150" s="137">
        <f>'Form13-3(TOP)'!H41</f>
        <v>0</v>
      </c>
      <c r="Z150" s="137">
        <f>'Form13-3(TOP)'!I41</f>
        <v>0</v>
      </c>
      <c r="AA150" s="137">
        <f>'Form13-3(TOP)'!J41</f>
        <v>0</v>
      </c>
      <c r="AB150" s="138">
        <f>'Form13-3(TOP)'!K41</f>
        <v>0</v>
      </c>
      <c r="AC150" s="9"/>
      <c r="AD150" s="9"/>
    </row>
    <row r="151" spans="1:30" ht="24" customHeight="1" x14ac:dyDescent="0.15">
      <c r="A151" s="232"/>
      <c r="B151" s="233"/>
      <c r="C151" s="233"/>
      <c r="D151" s="233"/>
      <c r="E151" s="233"/>
      <c r="F151" s="233"/>
      <c r="G151" s="233"/>
      <c r="H151" s="234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255"/>
      <c r="U151" s="256"/>
      <c r="V151" s="134" t="s">
        <v>199</v>
      </c>
      <c r="W151" s="135">
        <f>'Form13-3(TOP)'!F42</f>
        <v>0</v>
      </c>
      <c r="X151" s="136">
        <f>'Form13-3(TOP)'!G42</f>
        <v>0</v>
      </c>
      <c r="Y151" s="137">
        <f>'Form13-3(TOP)'!H42</f>
        <v>0</v>
      </c>
      <c r="Z151" s="137">
        <f>'Form13-3(TOP)'!I42</f>
        <v>0</v>
      </c>
      <c r="AA151" s="137">
        <f>'Form13-3(TOP)'!J42</f>
        <v>0</v>
      </c>
      <c r="AB151" s="138">
        <f>'Form13-3(TOP)'!K42</f>
        <v>0</v>
      </c>
      <c r="AC151" s="9"/>
      <c r="AD151" s="9"/>
    </row>
    <row r="152" spans="1:30" ht="24" x14ac:dyDescent="0.15">
      <c r="A152" s="232"/>
      <c r="B152" s="233"/>
      <c r="C152" s="233"/>
      <c r="D152" s="233"/>
      <c r="E152" s="233"/>
      <c r="F152" s="233"/>
      <c r="G152" s="233"/>
      <c r="H152" s="234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255"/>
      <c r="U152" s="256"/>
      <c r="V152" s="134" t="s">
        <v>254</v>
      </c>
      <c r="W152" s="135">
        <f>'Form13-3(TOP)'!F43</f>
        <v>0</v>
      </c>
      <c r="X152" s="136">
        <f>'Form13-3(TOP)'!G43</f>
        <v>0</v>
      </c>
      <c r="Y152" s="137">
        <f>'Form13-3(TOP)'!H43</f>
        <v>0</v>
      </c>
      <c r="Z152" s="137">
        <f>'Form13-3(TOP)'!I43</f>
        <v>0</v>
      </c>
      <c r="AA152" s="137">
        <f>'Form13-3(TOP)'!J43</f>
        <v>0</v>
      </c>
      <c r="AB152" s="138">
        <f>'Form13-3(TOP)'!K43</f>
        <v>0</v>
      </c>
      <c r="AC152" s="9"/>
      <c r="AD152" s="9"/>
    </row>
    <row r="153" spans="1:30" ht="24" x14ac:dyDescent="0.15">
      <c r="A153" s="232"/>
      <c r="B153" s="233"/>
      <c r="C153" s="233"/>
      <c r="D153" s="233"/>
      <c r="E153" s="233"/>
      <c r="F153" s="233"/>
      <c r="G153" s="233"/>
      <c r="H153" s="234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255"/>
      <c r="U153" s="256"/>
      <c r="V153" s="134" t="s">
        <v>255</v>
      </c>
      <c r="W153" s="135">
        <f>'Form13-3(TOP)'!F44</f>
        <v>0</v>
      </c>
      <c r="X153" s="136">
        <f>'Form13-3(TOP)'!G44</f>
        <v>0</v>
      </c>
      <c r="Y153" s="137">
        <f>'Form13-3(TOP)'!H44</f>
        <v>0</v>
      </c>
      <c r="Z153" s="137">
        <f>'Form13-3(TOP)'!I44</f>
        <v>0</v>
      </c>
      <c r="AA153" s="137">
        <f>'Form13-3(TOP)'!J44</f>
        <v>0</v>
      </c>
      <c r="AB153" s="138">
        <f>'Form13-3(TOP)'!K44</f>
        <v>0</v>
      </c>
      <c r="AC153" s="9"/>
      <c r="AD153" s="9"/>
    </row>
    <row r="154" spans="1:30" ht="24" x14ac:dyDescent="0.15">
      <c r="A154" s="232"/>
      <c r="B154" s="233"/>
      <c r="C154" s="233"/>
      <c r="D154" s="233"/>
      <c r="E154" s="233"/>
      <c r="F154" s="233"/>
      <c r="G154" s="233"/>
      <c r="H154" s="234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255"/>
      <c r="U154" s="256"/>
      <c r="V154" s="134" t="s">
        <v>256</v>
      </c>
      <c r="W154" s="135">
        <f>'Form13-3(TOP)'!F45</f>
        <v>0</v>
      </c>
      <c r="X154" s="136">
        <f>'Form13-3(TOP)'!G45</f>
        <v>0</v>
      </c>
      <c r="Y154" s="137">
        <f>'Form13-3(TOP)'!H45</f>
        <v>0</v>
      </c>
      <c r="Z154" s="137">
        <f>'Form13-3(TOP)'!I45</f>
        <v>0</v>
      </c>
      <c r="AA154" s="137">
        <f>'Form13-3(TOP)'!J45</f>
        <v>0</v>
      </c>
      <c r="AB154" s="138">
        <f>'Form13-3(TOP)'!K45</f>
        <v>0</v>
      </c>
      <c r="AC154" s="9"/>
      <c r="AD154" s="9"/>
    </row>
    <row r="155" spans="1:30" ht="24" x14ac:dyDescent="0.15">
      <c r="A155" s="232"/>
      <c r="B155" s="233"/>
      <c r="C155" s="233"/>
      <c r="D155" s="233"/>
      <c r="E155" s="233"/>
      <c r="F155" s="233"/>
      <c r="G155" s="233"/>
      <c r="H155" s="234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255"/>
      <c r="U155" s="256"/>
      <c r="V155" s="134" t="s">
        <v>262</v>
      </c>
      <c r="W155" s="135">
        <f>'Form13-3(TOP)'!F46</f>
        <v>0</v>
      </c>
      <c r="X155" s="136">
        <f>'Form13-3(TOP)'!G46</f>
        <v>0</v>
      </c>
      <c r="Y155" s="137">
        <f>'Form13-3(TOP)'!H46</f>
        <v>0</v>
      </c>
      <c r="Z155" s="137">
        <f>'Form13-3(TOP)'!I46</f>
        <v>0</v>
      </c>
      <c r="AA155" s="137">
        <f>'Form13-3(TOP)'!J46</f>
        <v>0</v>
      </c>
      <c r="AB155" s="138">
        <f>'Form13-3(TOP)'!K46</f>
        <v>0</v>
      </c>
      <c r="AC155" s="9"/>
      <c r="AD155" s="9"/>
    </row>
    <row r="156" spans="1:30" ht="24" customHeight="1" x14ac:dyDescent="0.15">
      <c r="A156" s="232"/>
      <c r="B156" s="233"/>
      <c r="C156" s="233"/>
      <c r="D156" s="233"/>
      <c r="E156" s="233"/>
      <c r="F156" s="233"/>
      <c r="G156" s="233"/>
      <c r="H156" s="234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255"/>
      <c r="U156" s="256"/>
      <c r="V156" s="134" t="s">
        <v>251</v>
      </c>
      <c r="W156" s="135">
        <f>'Form13-3(TOP)'!F47</f>
        <v>0</v>
      </c>
      <c r="X156" s="136">
        <f>'Form13-3(TOP)'!G47</f>
        <v>0</v>
      </c>
      <c r="Y156" s="137">
        <f>'Form13-3(TOP)'!H47</f>
        <v>0</v>
      </c>
      <c r="Z156" s="137">
        <f>'Form13-3(TOP)'!I47</f>
        <v>0</v>
      </c>
      <c r="AA156" s="137">
        <f>'Form13-3(TOP)'!J47</f>
        <v>0</v>
      </c>
      <c r="AB156" s="138">
        <f>'Form13-3(TOP)'!K47</f>
        <v>0</v>
      </c>
      <c r="AC156" s="9"/>
      <c r="AD156" s="9"/>
    </row>
    <row r="157" spans="1:30" ht="24" x14ac:dyDescent="0.15">
      <c r="A157" s="232"/>
      <c r="B157" s="233"/>
      <c r="C157" s="233"/>
      <c r="D157" s="233"/>
      <c r="E157" s="233"/>
      <c r="F157" s="233"/>
      <c r="G157" s="233"/>
      <c r="H157" s="234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255"/>
      <c r="U157" s="256"/>
      <c r="V157" s="134" t="s">
        <v>253</v>
      </c>
      <c r="W157" s="135">
        <f>'Form13-3(TOP)'!F48</f>
        <v>0</v>
      </c>
      <c r="X157" s="136">
        <f>'Form13-3(TOP)'!G48</f>
        <v>0</v>
      </c>
      <c r="Y157" s="137">
        <f>'Form13-3(TOP)'!H48</f>
        <v>0</v>
      </c>
      <c r="Z157" s="137">
        <f>'Form13-3(TOP)'!I48</f>
        <v>0</v>
      </c>
      <c r="AA157" s="137">
        <f>'Form13-3(TOP)'!J48</f>
        <v>0</v>
      </c>
      <c r="AB157" s="138">
        <f>'Form13-3(TOP)'!K48</f>
        <v>0</v>
      </c>
      <c r="AC157" s="9"/>
      <c r="AD157" s="9"/>
    </row>
    <row r="158" spans="1:30" ht="24" x14ac:dyDescent="0.15">
      <c r="A158" s="232"/>
      <c r="B158" s="233"/>
      <c r="C158" s="233"/>
      <c r="D158" s="233"/>
      <c r="E158" s="233"/>
      <c r="F158" s="233"/>
      <c r="G158" s="233"/>
      <c r="H158" s="234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255"/>
      <c r="U158" s="256"/>
      <c r="V158" s="134" t="s">
        <v>261</v>
      </c>
      <c r="W158" s="135">
        <f>'Form13-3(TOP)'!F49</f>
        <v>0</v>
      </c>
      <c r="X158" s="136">
        <f>'Form13-3(TOP)'!G49</f>
        <v>0</v>
      </c>
      <c r="Y158" s="137">
        <f>'Form13-3(TOP)'!H49</f>
        <v>0</v>
      </c>
      <c r="Z158" s="137">
        <f>'Form13-3(TOP)'!I49</f>
        <v>0</v>
      </c>
      <c r="AA158" s="137">
        <f>'Form13-3(TOP)'!J49</f>
        <v>0</v>
      </c>
      <c r="AB158" s="138">
        <f>'Form13-3(TOP)'!K49</f>
        <v>0</v>
      </c>
      <c r="AC158" s="9"/>
      <c r="AD158" s="9"/>
    </row>
    <row r="159" spans="1:30" ht="24" customHeight="1" x14ac:dyDescent="0.15">
      <c r="A159" s="232"/>
      <c r="B159" s="233"/>
      <c r="C159" s="233"/>
      <c r="D159" s="233"/>
      <c r="E159" s="233"/>
      <c r="F159" s="233"/>
      <c r="G159" s="233"/>
      <c r="H159" s="234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255"/>
      <c r="U159" s="256"/>
      <c r="V159" s="134" t="s">
        <v>252</v>
      </c>
      <c r="W159" s="135">
        <f>'Form13-3(TOP)'!F50</f>
        <v>0</v>
      </c>
      <c r="X159" s="136">
        <f>'Form13-3(TOP)'!G50</f>
        <v>0</v>
      </c>
      <c r="Y159" s="137">
        <f>'Form13-3(TOP)'!H50</f>
        <v>0</v>
      </c>
      <c r="Z159" s="137">
        <f>'Form13-3(TOP)'!I50</f>
        <v>0</v>
      </c>
      <c r="AA159" s="137">
        <f>'Form13-3(TOP)'!J50</f>
        <v>0</v>
      </c>
      <c r="AB159" s="138">
        <f>'Form13-3(TOP)'!K50</f>
        <v>0</v>
      </c>
      <c r="AC159" s="9"/>
      <c r="AD159" s="9"/>
    </row>
    <row r="160" spans="1:30" ht="24" x14ac:dyDescent="0.15">
      <c r="A160" s="232"/>
      <c r="B160" s="233"/>
      <c r="C160" s="233"/>
      <c r="D160" s="233"/>
      <c r="E160" s="233"/>
      <c r="F160" s="233"/>
      <c r="G160" s="233"/>
      <c r="H160" s="234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255"/>
      <c r="U160" s="256"/>
      <c r="V160" s="134" t="s">
        <v>260</v>
      </c>
      <c r="W160" s="135">
        <f>'Form13-3(TOP)'!F51</f>
        <v>0</v>
      </c>
      <c r="X160" s="136">
        <f>'Form13-3(TOP)'!G51</f>
        <v>0</v>
      </c>
      <c r="Y160" s="137">
        <f>'Form13-3(TOP)'!H51</f>
        <v>0</v>
      </c>
      <c r="Z160" s="137">
        <f>'Form13-3(TOP)'!I51</f>
        <v>0</v>
      </c>
      <c r="AA160" s="137">
        <f>'Form13-3(TOP)'!J51</f>
        <v>0</v>
      </c>
      <c r="AB160" s="138">
        <f>'Form13-3(TOP)'!K51</f>
        <v>0</v>
      </c>
      <c r="AC160" s="9"/>
      <c r="AD160" s="9"/>
    </row>
    <row r="161" spans="1:30" ht="24" x14ac:dyDescent="0.15">
      <c r="A161" s="232"/>
      <c r="B161" s="233"/>
      <c r="C161" s="233"/>
      <c r="D161" s="233"/>
      <c r="E161" s="233"/>
      <c r="F161" s="233"/>
      <c r="G161" s="233"/>
      <c r="H161" s="234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255"/>
      <c r="U161" s="256"/>
      <c r="V161" s="134" t="s">
        <v>257</v>
      </c>
      <c r="W161" s="135">
        <f>'Form13-3(TOP)'!F52</f>
        <v>0</v>
      </c>
      <c r="X161" s="136">
        <f>'Form13-3(TOP)'!G52</f>
        <v>0</v>
      </c>
      <c r="Y161" s="137">
        <f>'Form13-3(TOP)'!H52</f>
        <v>0</v>
      </c>
      <c r="Z161" s="137">
        <f>'Form13-3(TOP)'!I52</f>
        <v>0</v>
      </c>
      <c r="AA161" s="137">
        <f>'Form13-3(TOP)'!J52</f>
        <v>0</v>
      </c>
      <c r="AB161" s="138">
        <f>'Form13-3(TOP)'!K52</f>
        <v>0</v>
      </c>
      <c r="AC161" s="9"/>
      <c r="AD161" s="9"/>
    </row>
    <row r="162" spans="1:30" ht="24" x14ac:dyDescent="0.15">
      <c r="A162" s="232"/>
      <c r="B162" s="233"/>
      <c r="C162" s="233"/>
      <c r="D162" s="233"/>
      <c r="E162" s="233"/>
      <c r="F162" s="233"/>
      <c r="G162" s="233"/>
      <c r="H162" s="234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255"/>
      <c r="U162" s="256"/>
      <c r="V162" s="134" t="s">
        <v>258</v>
      </c>
      <c r="W162" s="135">
        <f>'Form13-3(TOP)'!F53</f>
        <v>0</v>
      </c>
      <c r="X162" s="136">
        <f>'Form13-3(TOP)'!G53</f>
        <v>0</v>
      </c>
      <c r="Y162" s="137">
        <f>'Form13-3(TOP)'!H53</f>
        <v>0</v>
      </c>
      <c r="Z162" s="137">
        <f>'Form13-3(TOP)'!I53</f>
        <v>0</v>
      </c>
      <c r="AA162" s="137">
        <f>'Form13-3(TOP)'!J53</f>
        <v>0</v>
      </c>
      <c r="AB162" s="138">
        <f>'Form13-3(TOP)'!K53</f>
        <v>0</v>
      </c>
      <c r="AC162" s="9"/>
      <c r="AD162" s="9"/>
    </row>
    <row r="163" spans="1:30" ht="24" x14ac:dyDescent="0.15">
      <c r="A163" s="232"/>
      <c r="B163" s="233"/>
      <c r="C163" s="233"/>
      <c r="D163" s="233"/>
      <c r="E163" s="233"/>
      <c r="F163" s="233"/>
      <c r="G163" s="233"/>
      <c r="H163" s="234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255"/>
      <c r="U163" s="256"/>
      <c r="V163" s="139" t="s">
        <v>259</v>
      </c>
      <c r="W163" s="135">
        <f>'Form13-3(TOP)'!F54</f>
        <v>0</v>
      </c>
      <c r="X163" s="136">
        <f>'Form13-3(TOP)'!G54</f>
        <v>0</v>
      </c>
      <c r="Y163" s="137">
        <f>'Form13-3(TOP)'!H54</f>
        <v>0</v>
      </c>
      <c r="Z163" s="137">
        <f>'Form13-3(TOP)'!I54</f>
        <v>0</v>
      </c>
      <c r="AA163" s="137">
        <f>'Form13-3(TOP)'!J54</f>
        <v>0</v>
      </c>
      <c r="AB163" s="138">
        <f>'Form13-3(TOP)'!K54</f>
        <v>0</v>
      </c>
      <c r="AC163" s="9"/>
      <c r="AD163" s="9"/>
    </row>
    <row r="164" spans="1:30" ht="15.75" x14ac:dyDescent="0.15">
      <c r="A164" s="232"/>
      <c r="B164" s="233"/>
      <c r="C164" s="233"/>
      <c r="D164" s="233"/>
      <c r="E164" s="233"/>
      <c r="F164" s="233"/>
      <c r="G164" s="233"/>
      <c r="H164" s="234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255"/>
      <c r="U164" s="256"/>
      <c r="V164" s="140"/>
      <c r="W164" s="135">
        <f>'Form13-3(TOP)'!F55</f>
        <v>0</v>
      </c>
      <c r="X164" s="136">
        <f>'Form13-3(TOP)'!G55</f>
        <v>0</v>
      </c>
      <c r="Y164" s="137">
        <f>'Form13-3(TOP)'!H55</f>
        <v>0</v>
      </c>
      <c r="Z164" s="137">
        <f>'Form13-3(TOP)'!I55</f>
        <v>0</v>
      </c>
      <c r="AA164" s="137">
        <f>'Form13-3(TOP)'!J55</f>
        <v>0</v>
      </c>
      <c r="AB164" s="138">
        <f>'Form13-3(TOP)'!K55</f>
        <v>0</v>
      </c>
      <c r="AC164" s="9"/>
      <c r="AD164" s="9"/>
    </row>
    <row r="165" spans="1:30" ht="35.25" customHeight="1" thickBot="1" x14ac:dyDescent="0.2">
      <c r="A165" s="235"/>
      <c r="B165" s="236"/>
      <c r="C165" s="236"/>
      <c r="D165" s="236"/>
      <c r="E165" s="236"/>
      <c r="F165" s="236"/>
      <c r="G165" s="236"/>
      <c r="H165" s="237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257"/>
      <c r="U165" s="258"/>
      <c r="V165" s="141"/>
      <c r="W165" s="142"/>
      <c r="X165" s="143"/>
      <c r="Y165" s="144"/>
      <c r="Z165" s="144"/>
      <c r="AA165" s="144"/>
      <c r="AB165" s="145"/>
      <c r="AC165" s="9"/>
      <c r="AD165" s="9"/>
    </row>
    <row r="166" spans="1:30" x14ac:dyDescent="0.15">
      <c r="A166" s="1"/>
      <c r="B166" s="1"/>
      <c r="C166" s="1"/>
      <c r="D166" s="1"/>
      <c r="E166" s="1"/>
      <c r="F166" s="1"/>
      <c r="G166" s="1"/>
      <c r="H166" s="1"/>
      <c r="U166" s="1"/>
      <c r="V166" s="1"/>
      <c r="W166" s="1"/>
      <c r="X166" s="1"/>
      <c r="Y166" s="1"/>
      <c r="Z166" s="1"/>
      <c r="AA166" s="1"/>
      <c r="AB166" s="1"/>
    </row>
    <row r="167" spans="1:30" ht="23.45" customHeight="1" x14ac:dyDescent="0.15"/>
    <row r="168" spans="1:30" ht="23.45" customHeight="1" x14ac:dyDescent="0.15"/>
    <row r="169" spans="1:30" ht="23.45" customHeight="1" x14ac:dyDescent="0.15"/>
  </sheetData>
  <sheetProtection sheet="1" objects="1" scenarios="1" selectLockedCells="1"/>
  <autoFilter ref="B3:S165"/>
  <mergeCells count="95">
    <mergeCell ref="T2:AB2"/>
    <mergeCell ref="V138:W144"/>
    <mergeCell ref="X3:AB3"/>
    <mergeCell ref="X4:AB54"/>
    <mergeCell ref="X55:AB72"/>
    <mergeCell ref="X73:AB90"/>
    <mergeCell ref="X91:AB107"/>
    <mergeCell ref="X108:AB137"/>
    <mergeCell ref="X138:AB144"/>
    <mergeCell ref="V3:W3"/>
    <mergeCell ref="V4:W54"/>
    <mergeCell ref="V55:W72"/>
    <mergeCell ref="V73:W90"/>
    <mergeCell ref="V91:W107"/>
    <mergeCell ref="U138:U144"/>
    <mergeCell ref="V108:W137"/>
    <mergeCell ref="B45:B49"/>
    <mergeCell ref="B67:B72"/>
    <mergeCell ref="T145:U145"/>
    <mergeCell ref="T146:U165"/>
    <mergeCell ref="T3:U3"/>
    <mergeCell ref="U4:U54"/>
    <mergeCell ref="U55:U72"/>
    <mergeCell ref="S91:S107"/>
    <mergeCell ref="S138:S144"/>
    <mergeCell ref="S108:S137"/>
    <mergeCell ref="U91:U137"/>
    <mergeCell ref="B5:B9"/>
    <mergeCell ref="B10:B14"/>
    <mergeCell ref="A146:H165"/>
    <mergeCell ref="T55:T90"/>
    <mergeCell ref="F2:H2"/>
    <mergeCell ref="A2:B2"/>
    <mergeCell ref="T4:T54"/>
    <mergeCell ref="T91:T107"/>
    <mergeCell ref="A108:A113"/>
    <mergeCell ref="A4:A54"/>
    <mergeCell ref="A55:A60"/>
    <mergeCell ref="A61:A66"/>
    <mergeCell ref="A67:A72"/>
    <mergeCell ref="B30:B34"/>
    <mergeCell ref="B35:B39"/>
    <mergeCell ref="B40:B44"/>
    <mergeCell ref="B25:B29"/>
    <mergeCell ref="A73:A78"/>
    <mergeCell ref="B73:B78"/>
    <mergeCell ref="A1:H1"/>
    <mergeCell ref="A138:A144"/>
    <mergeCell ref="A114:A119"/>
    <mergeCell ref="A120:A125"/>
    <mergeCell ref="A126:A131"/>
    <mergeCell ref="A132:A137"/>
    <mergeCell ref="B132:B137"/>
    <mergeCell ref="B50:B54"/>
    <mergeCell ref="B55:B60"/>
    <mergeCell ref="B61:B66"/>
    <mergeCell ref="A79:A84"/>
    <mergeCell ref="A85:A90"/>
    <mergeCell ref="A91:A96"/>
    <mergeCell ref="B79:B84"/>
    <mergeCell ref="B85:B90"/>
    <mergeCell ref="B91:B96"/>
    <mergeCell ref="S73:S90"/>
    <mergeCell ref="O5:O54"/>
    <mergeCell ref="P5:P54"/>
    <mergeCell ref="Q5:Q54"/>
    <mergeCell ref="R5:R54"/>
    <mergeCell ref="O55:O72"/>
    <mergeCell ref="P55:P72"/>
    <mergeCell ref="Q55:Q72"/>
    <mergeCell ref="R55:R72"/>
    <mergeCell ref="S4:S54"/>
    <mergeCell ref="S55:S72"/>
    <mergeCell ref="B15:B19"/>
    <mergeCell ref="B20:B24"/>
    <mergeCell ref="R108:R137"/>
    <mergeCell ref="P91:P107"/>
    <mergeCell ref="Q91:Q107"/>
    <mergeCell ref="R91:R107"/>
    <mergeCell ref="O73:O90"/>
    <mergeCell ref="P73:P90"/>
    <mergeCell ref="Q73:Q90"/>
    <mergeCell ref="R73:R90"/>
    <mergeCell ref="A145:H145"/>
    <mergeCell ref="O91:O107"/>
    <mergeCell ref="O108:O137"/>
    <mergeCell ref="P108:P137"/>
    <mergeCell ref="Q108:Q137"/>
    <mergeCell ref="B108:B113"/>
    <mergeCell ref="B114:B119"/>
    <mergeCell ref="B120:B125"/>
    <mergeCell ref="B126:B131"/>
    <mergeCell ref="B103:B107"/>
    <mergeCell ref="B97:B102"/>
    <mergeCell ref="A97:A107"/>
  </mergeCells>
  <phoneticPr fontId="1"/>
  <conditionalFormatting sqref="E5:H5">
    <cfRule type="expression" dxfId="34" priority="35">
      <formula>$N$5&gt;1</formula>
    </cfRule>
  </conditionalFormatting>
  <conditionalFormatting sqref="E6:H6">
    <cfRule type="expression" dxfId="33" priority="34">
      <formula>$N$6&gt;1</formula>
    </cfRule>
  </conditionalFormatting>
  <conditionalFormatting sqref="E7:H7">
    <cfRule type="expression" dxfId="32" priority="33">
      <formula>$N$7&gt;1</formula>
    </cfRule>
  </conditionalFormatting>
  <conditionalFormatting sqref="E8:H8">
    <cfRule type="expression" dxfId="31" priority="32">
      <formula>$N$8&gt;1</formula>
    </cfRule>
  </conditionalFormatting>
  <conditionalFormatting sqref="E9:H9">
    <cfRule type="expression" dxfId="30" priority="31">
      <formula>$N$9&gt;1</formula>
    </cfRule>
  </conditionalFormatting>
  <conditionalFormatting sqref="E10:H10">
    <cfRule type="expression" dxfId="29" priority="30">
      <formula>$N$10&gt;1</formula>
    </cfRule>
  </conditionalFormatting>
  <conditionalFormatting sqref="E11:H11">
    <cfRule type="expression" dxfId="28" priority="29">
      <formula>$N$11&gt;1</formula>
    </cfRule>
  </conditionalFormatting>
  <conditionalFormatting sqref="E12:H12">
    <cfRule type="expression" dxfId="27" priority="28">
      <formula>$N$12&gt;1</formula>
    </cfRule>
  </conditionalFormatting>
  <conditionalFormatting sqref="E13:H13">
    <cfRule type="expression" dxfId="26" priority="27">
      <formula>$N$13&gt;1</formula>
    </cfRule>
  </conditionalFormatting>
  <conditionalFormatting sqref="E14:H14">
    <cfRule type="expression" dxfId="25" priority="26">
      <formula>$N$14&gt;1</formula>
    </cfRule>
  </conditionalFormatting>
  <conditionalFormatting sqref="E15:H15">
    <cfRule type="expression" dxfId="24" priority="25">
      <formula>$N$15&gt;1</formula>
    </cfRule>
  </conditionalFormatting>
  <conditionalFormatting sqref="E16:H16">
    <cfRule type="expression" dxfId="23" priority="24">
      <formula>$N$16&gt;1</formula>
    </cfRule>
  </conditionalFormatting>
  <conditionalFormatting sqref="E17:H17">
    <cfRule type="expression" dxfId="22" priority="23">
      <formula>$N$17&gt;1</formula>
    </cfRule>
  </conditionalFormatting>
  <conditionalFormatting sqref="E18:H18">
    <cfRule type="expression" dxfId="21" priority="22">
      <formula>$N$18&gt;1</formula>
    </cfRule>
  </conditionalFormatting>
  <conditionalFormatting sqref="E19:H19">
    <cfRule type="expression" dxfId="20" priority="21">
      <formula>$N$19&gt;1</formula>
    </cfRule>
  </conditionalFormatting>
  <conditionalFormatting sqref="E20:H20">
    <cfRule type="expression" dxfId="19" priority="20">
      <formula>$N$20&gt;1</formula>
    </cfRule>
  </conditionalFormatting>
  <conditionalFormatting sqref="E21:H21">
    <cfRule type="expression" dxfId="18" priority="19">
      <formula>$N$21&gt;1</formula>
    </cfRule>
  </conditionalFormatting>
  <conditionalFormatting sqref="E22:H22">
    <cfRule type="expression" dxfId="17" priority="18">
      <formula>$N$22&gt;1</formula>
    </cfRule>
  </conditionalFormatting>
  <conditionalFormatting sqref="E23:H23">
    <cfRule type="expression" dxfId="16" priority="17">
      <formula>$N$23&gt;1</formula>
    </cfRule>
  </conditionalFormatting>
  <conditionalFormatting sqref="E24:H24">
    <cfRule type="expression" dxfId="15" priority="16">
      <formula>$N$24&gt;1</formula>
    </cfRule>
  </conditionalFormatting>
  <conditionalFormatting sqref="E25:H25">
    <cfRule type="expression" dxfId="14" priority="15">
      <formula>$N$25&gt;1</formula>
    </cfRule>
  </conditionalFormatting>
  <conditionalFormatting sqref="E26:H26">
    <cfRule type="expression" dxfId="13" priority="14">
      <formula>$N$26&gt;1</formula>
    </cfRule>
  </conditionalFormatting>
  <conditionalFormatting sqref="E27:H27">
    <cfRule type="expression" dxfId="12" priority="13">
      <formula>$N$27&gt;1</formula>
    </cfRule>
  </conditionalFormatting>
  <conditionalFormatting sqref="E28:H28">
    <cfRule type="expression" dxfId="11" priority="12">
      <formula>$N$28&gt;1</formula>
    </cfRule>
  </conditionalFormatting>
  <conditionalFormatting sqref="E29:H29">
    <cfRule type="expression" dxfId="10" priority="11">
      <formula>$N$29&gt;1</formula>
    </cfRule>
  </conditionalFormatting>
  <conditionalFormatting sqref="E30:H30">
    <cfRule type="expression" dxfId="9" priority="10">
      <formula>$N$30&gt;1</formula>
    </cfRule>
  </conditionalFormatting>
  <conditionalFormatting sqref="E31:H31">
    <cfRule type="expression" dxfId="8" priority="9">
      <formula>$N$31&gt;1</formula>
    </cfRule>
  </conditionalFormatting>
  <conditionalFormatting sqref="E32:H32">
    <cfRule type="expression" dxfId="7" priority="8">
      <formula>$N$32&gt;1</formula>
    </cfRule>
  </conditionalFormatting>
  <conditionalFormatting sqref="E33:H33">
    <cfRule type="expression" dxfId="6" priority="7">
      <formula>$N$33&gt;1</formula>
    </cfRule>
  </conditionalFormatting>
  <conditionalFormatting sqref="E34:H34">
    <cfRule type="expression" dxfId="5" priority="6">
      <formula>$N$34&gt;1</formula>
    </cfRule>
  </conditionalFormatting>
  <conditionalFormatting sqref="E35:H35">
    <cfRule type="expression" dxfId="4" priority="5">
      <formula>$N$35&gt;1</formula>
    </cfRule>
  </conditionalFormatting>
  <conditionalFormatting sqref="E36:H36">
    <cfRule type="expression" dxfId="3" priority="4">
      <formula>$N$36&gt;1</formula>
    </cfRule>
  </conditionalFormatting>
  <conditionalFormatting sqref="E37:H37">
    <cfRule type="expression" dxfId="2" priority="3">
      <formula>$N$37&gt;1</formula>
    </cfRule>
  </conditionalFormatting>
  <conditionalFormatting sqref="E38:H38">
    <cfRule type="expression" dxfId="1" priority="2">
      <formula>$N$38&gt;1</formula>
    </cfRule>
  </conditionalFormatting>
  <conditionalFormatting sqref="E39:H39">
    <cfRule type="expression" dxfId="0" priority="1">
      <formula>$N$39&gt;1</formula>
    </cfRule>
  </conditionalFormatting>
  <dataValidations count="7">
    <dataValidation type="list" allowBlank="1" showInputMessage="1" showErrorMessage="1" sqref="H139:H144 H92:H96 H127:H131 H121:H125 H115:H119 H109:H113 H98:H107 H86:H90 H80:H84 H74:H78 H68:H72 H62:H66 H56:H60 H5:H54 H133:H137">
      <formula1>"4"</formula1>
    </dataValidation>
    <dataValidation type="list" allowBlank="1" showInputMessage="1" showErrorMessage="1" sqref="G139:G144 G127:G131 G121:G125 G115:G119 G109:G113 G98:G107 G92:G96 G86:G90 G80:G84 G74:G78 G68:G72 G62:G66 G56:G60 G5:G54 G133:G137">
      <formula1>"3"</formula1>
    </dataValidation>
    <dataValidation type="list" allowBlank="1" showInputMessage="1" showErrorMessage="1" sqref="F139:F144 F127:F131 F121:F125 F115:F119 F109:F113 F98:F107 F92:F96 F86:F90 F80:F84 F74:F78 F68:F72 F62:F66 F56:F60 F5:F54 F133:F137">
      <formula1>"2"</formula1>
    </dataValidation>
    <dataValidation type="list" allowBlank="1" showInputMessage="1" showErrorMessage="1" sqref="E139:E144 E127:E131 E121:E125 E115:E119 E109:E113 E98:E107 E92:E96 E86:E90 E80:E84 E74:E78 E68:E72 E62:E66 E56:E60 E5:E54 E133:E137">
      <formula1>"1"</formula1>
    </dataValidation>
    <dataValidation type="list" allowBlank="1" showInputMessage="1" showErrorMessage="1" sqref="D144">
      <formula1>"1年次,2年次,3年次,4年次,5年次,"</formula1>
    </dataValidation>
    <dataValidation imeMode="off" allowBlank="1" showInputMessage="1" showErrorMessage="1" sqref="D2 W1:AB1"/>
    <dataValidation type="list" allowBlank="1" showInputMessage="1" showErrorMessage="1" sqref="D139:D143 D133:D137 D127:D131 D121:D125 D115:D119 D109:D113 D5:D54 D98:D107 D86:D90 D80:D84 D74:D78 D68:D72 D62:D66 D56:D60 D92:D96">
      <formula1>"1年次/1st year,2年次/2nd year,3年次/3rd year,4年次/4th year,5年次/5th year,"</formula1>
    </dataValidation>
  </dataValidations>
  <pageMargins left="0.31496062992125984" right="0.31496062992125984" top="0.55118110236220474" bottom="0.15748031496062992" header="0.31496062992125984" footer="0.31496062992125984"/>
  <pageSetup paperSize="8" scale="61" fitToHeight="0" orientation="landscape" cellComments="asDisplayed" errors="blank" r:id="rId1"/>
  <headerFooter>
    <oddHeader xml:space="preserve">&amp;L&amp;"小塚ゴシック Pro R,標準"&amp;9様式13-シート2/Form No.13-Sheet 2
</oddHeader>
  </headerFooter>
  <rowBreaks count="5" manualBreakCount="5">
    <brk id="54" max="27" man="1"/>
    <brk id="72" max="27" man="1"/>
    <brk id="90" max="27" man="1"/>
    <brk id="119" max="27" man="1"/>
    <brk id="137" max="27" man="1"/>
  </row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7" tint="0.59999389629810485"/>
    <pageSetUpPr fitToPage="1"/>
  </sheetPr>
  <dimension ref="A1:I101"/>
  <sheetViews>
    <sheetView zoomScale="85" zoomScaleNormal="85" workbookViewId="0">
      <pane ySplit="3" topLeftCell="A37" activePane="bottomLeft" state="frozen"/>
      <selection activeCell="I3" sqref="I3:K3"/>
      <selection pane="bottomLeft" activeCell="E54" sqref="E54:E55"/>
    </sheetView>
  </sheetViews>
  <sheetFormatPr defaultRowHeight="15.75" x14ac:dyDescent="0.15"/>
  <cols>
    <col min="1" max="1" width="9.875" style="28" customWidth="1"/>
    <col min="2" max="2" width="34.5" style="28" customWidth="1"/>
    <col min="3" max="3" width="25.875" style="28" customWidth="1"/>
    <col min="4" max="4" width="10.75" style="28" customWidth="1"/>
    <col min="5" max="5" width="43.625" style="28" customWidth="1"/>
    <col min="6" max="16384" width="9" style="28"/>
  </cols>
  <sheetData>
    <row r="1" spans="1:9" x14ac:dyDescent="0.15">
      <c r="A1" s="37"/>
      <c r="B1" s="37" t="s">
        <v>88</v>
      </c>
      <c r="C1" s="37"/>
      <c r="D1" s="37" t="s">
        <v>24</v>
      </c>
      <c r="E1" s="37"/>
      <c r="F1" s="37"/>
      <c r="G1" s="37"/>
      <c r="H1" s="37"/>
      <c r="I1" s="37"/>
    </row>
    <row r="2" spans="1:9" x14ac:dyDescent="0.15">
      <c r="A2" s="37"/>
      <c r="B2" s="37" t="s">
        <v>90</v>
      </c>
      <c r="C2" s="37" t="s">
        <v>91</v>
      </c>
      <c r="D2" s="37" t="s">
        <v>89</v>
      </c>
      <c r="E2" s="37"/>
      <c r="F2" s="37"/>
      <c r="G2" s="37"/>
      <c r="H2" s="37"/>
      <c r="I2" s="37"/>
    </row>
    <row r="3" spans="1:9" ht="47.25" x14ac:dyDescent="0.15">
      <c r="A3" s="38" t="s">
        <v>216</v>
      </c>
      <c r="B3" s="47" t="s">
        <v>242</v>
      </c>
      <c r="C3" s="47" t="s">
        <v>243</v>
      </c>
      <c r="D3" s="37" t="s">
        <v>23</v>
      </c>
      <c r="E3" s="37"/>
      <c r="F3" s="37"/>
      <c r="G3" s="37"/>
      <c r="H3" s="29"/>
      <c r="I3" s="29"/>
    </row>
    <row r="4" spans="1:9" x14ac:dyDescent="0.15">
      <c r="A4" s="29"/>
      <c r="B4" s="29"/>
      <c r="C4" s="151"/>
      <c r="D4" s="29"/>
      <c r="E4" s="152"/>
      <c r="F4" s="29"/>
      <c r="G4" s="29"/>
      <c r="H4" s="29"/>
      <c r="I4" s="29"/>
    </row>
    <row r="5" spans="1:9" x14ac:dyDescent="0.15">
      <c r="A5" s="29"/>
      <c r="B5" s="29"/>
      <c r="C5" s="151"/>
      <c r="D5" s="29"/>
      <c r="E5" s="152"/>
      <c r="F5" s="29"/>
      <c r="G5" s="29"/>
      <c r="H5" s="29"/>
      <c r="I5" s="29"/>
    </row>
    <row r="6" spans="1:9" x14ac:dyDescent="0.15">
      <c r="A6" s="29"/>
      <c r="B6" s="29"/>
      <c r="C6" s="151"/>
      <c r="D6" s="29"/>
      <c r="E6" s="152"/>
      <c r="F6" s="29"/>
      <c r="G6" s="29"/>
      <c r="H6" s="29"/>
      <c r="I6" s="29"/>
    </row>
    <row r="7" spans="1:9" x14ac:dyDescent="0.15">
      <c r="A7" s="29"/>
      <c r="B7" s="29"/>
      <c r="C7" s="151"/>
      <c r="D7" s="29"/>
      <c r="E7" s="152"/>
      <c r="F7" s="29"/>
      <c r="G7" s="29"/>
      <c r="H7" s="29"/>
      <c r="I7" s="29"/>
    </row>
    <row r="8" spans="1:9" x14ac:dyDescent="0.15">
      <c r="A8" s="29"/>
      <c r="B8" s="29"/>
      <c r="C8" s="151"/>
      <c r="D8" s="29"/>
      <c r="E8" s="152"/>
      <c r="F8" s="29"/>
      <c r="G8" s="29"/>
      <c r="H8" s="29"/>
      <c r="I8" s="29"/>
    </row>
    <row r="9" spans="1:9" x14ac:dyDescent="0.15">
      <c r="A9" s="29"/>
      <c r="B9" s="29"/>
      <c r="C9" s="151"/>
      <c r="D9" s="29"/>
      <c r="E9" s="152"/>
      <c r="F9" s="29"/>
      <c r="G9" s="29"/>
      <c r="H9" s="29"/>
      <c r="I9" s="29"/>
    </row>
    <row r="10" spans="1:9" x14ac:dyDescent="0.15">
      <c r="A10" s="29"/>
      <c r="B10" s="29"/>
      <c r="C10" s="151"/>
      <c r="D10" s="29"/>
      <c r="E10" s="152"/>
      <c r="F10" s="29"/>
      <c r="G10" s="29"/>
      <c r="H10" s="29"/>
      <c r="I10" s="29"/>
    </row>
    <row r="11" spans="1:9" x14ac:dyDescent="0.15">
      <c r="A11" s="29"/>
      <c r="B11" s="29"/>
      <c r="C11" s="151"/>
      <c r="D11" s="29"/>
      <c r="E11" s="152"/>
      <c r="F11" s="29"/>
      <c r="G11" s="29"/>
      <c r="H11" s="29"/>
      <c r="I11" s="29"/>
    </row>
    <row r="12" spans="1:9" x14ac:dyDescent="0.15">
      <c r="A12" s="29"/>
      <c r="B12" s="29"/>
      <c r="C12" s="151"/>
      <c r="D12" s="29"/>
      <c r="E12" s="152"/>
      <c r="F12" s="29"/>
      <c r="G12" s="29"/>
      <c r="H12" s="29"/>
      <c r="I12" s="29"/>
    </row>
    <row r="13" spans="1:9" x14ac:dyDescent="0.15">
      <c r="A13" s="29"/>
      <c r="B13" s="29"/>
      <c r="C13" s="151"/>
      <c r="D13" s="29"/>
      <c r="E13" s="152"/>
      <c r="F13" s="29"/>
      <c r="G13" s="29"/>
      <c r="H13" s="29"/>
      <c r="I13" s="29"/>
    </row>
    <row r="14" spans="1:9" x14ac:dyDescent="0.15">
      <c r="A14" s="29"/>
      <c r="B14" s="29"/>
      <c r="C14" s="151"/>
      <c r="D14" s="29"/>
      <c r="E14" s="152"/>
      <c r="F14" s="29"/>
      <c r="G14" s="29"/>
      <c r="H14" s="29"/>
      <c r="I14" s="29"/>
    </row>
    <row r="15" spans="1:9" x14ac:dyDescent="0.15">
      <c r="A15" s="29"/>
      <c r="B15" s="29"/>
      <c r="C15" s="151"/>
      <c r="D15" s="29"/>
      <c r="E15" s="152"/>
      <c r="F15" s="29"/>
      <c r="G15" s="29"/>
      <c r="H15" s="29"/>
      <c r="I15" s="29"/>
    </row>
    <row r="16" spans="1:9" x14ac:dyDescent="0.15">
      <c r="A16" s="29"/>
      <c r="B16" s="29"/>
      <c r="C16" s="151"/>
      <c r="D16" s="29"/>
      <c r="E16" s="152"/>
      <c r="F16" s="29"/>
      <c r="G16" s="29"/>
      <c r="H16" s="29"/>
      <c r="I16" s="29"/>
    </row>
    <row r="17" spans="1:9" x14ac:dyDescent="0.15">
      <c r="A17" s="29"/>
      <c r="B17" s="29"/>
      <c r="C17" s="151"/>
      <c r="D17" s="29"/>
      <c r="E17" s="152"/>
      <c r="F17" s="29"/>
      <c r="G17" s="29"/>
      <c r="H17" s="29"/>
      <c r="I17" s="29"/>
    </row>
    <row r="18" spans="1:9" x14ac:dyDescent="0.15">
      <c r="A18" s="29"/>
      <c r="B18" s="29"/>
      <c r="C18" s="151"/>
      <c r="D18" s="29"/>
      <c r="E18" s="152"/>
      <c r="F18" s="29"/>
      <c r="G18" s="29"/>
      <c r="H18" s="29"/>
      <c r="I18" s="29"/>
    </row>
    <row r="19" spans="1:9" x14ac:dyDescent="0.15">
      <c r="A19" s="29"/>
      <c r="B19" s="29"/>
      <c r="C19" s="151"/>
      <c r="D19" s="29"/>
      <c r="E19" s="152"/>
      <c r="F19" s="29"/>
      <c r="G19" s="29"/>
      <c r="H19" s="29"/>
      <c r="I19" s="29"/>
    </row>
    <row r="20" spans="1:9" x14ac:dyDescent="0.15">
      <c r="A20" s="29"/>
      <c r="B20" s="29"/>
      <c r="C20" s="151"/>
      <c r="D20" s="29"/>
      <c r="E20" s="152"/>
      <c r="F20" s="29"/>
      <c r="G20" s="29"/>
      <c r="H20" s="29"/>
      <c r="I20" s="29"/>
    </row>
    <row r="21" spans="1:9" x14ac:dyDescent="0.15">
      <c r="A21" s="29"/>
      <c r="B21" s="29"/>
      <c r="C21" s="151"/>
      <c r="D21" s="29"/>
      <c r="E21" s="152"/>
      <c r="F21" s="29"/>
      <c r="G21" s="29"/>
      <c r="H21" s="29"/>
      <c r="I21" s="29"/>
    </row>
    <row r="22" spans="1:9" x14ac:dyDescent="0.15">
      <c r="A22" s="29"/>
      <c r="B22" s="29"/>
      <c r="C22" s="151"/>
      <c r="D22" s="29"/>
      <c r="E22" s="152"/>
      <c r="F22" s="29"/>
      <c r="G22" s="29"/>
      <c r="H22" s="29"/>
      <c r="I22" s="29"/>
    </row>
    <row r="23" spans="1:9" x14ac:dyDescent="0.15">
      <c r="A23" s="29"/>
      <c r="B23" s="29"/>
      <c r="C23" s="151"/>
      <c r="D23" s="29"/>
      <c r="E23" s="152"/>
      <c r="F23" s="29"/>
      <c r="G23" s="29"/>
      <c r="H23" s="29"/>
      <c r="I23" s="29"/>
    </row>
    <row r="24" spans="1:9" x14ac:dyDescent="0.15">
      <c r="A24" s="29"/>
      <c r="B24" s="29"/>
      <c r="C24" s="151"/>
      <c r="D24" s="29"/>
      <c r="E24" s="152"/>
      <c r="F24" s="29"/>
      <c r="G24" s="29"/>
      <c r="H24" s="29"/>
      <c r="I24" s="29"/>
    </row>
    <row r="25" spans="1:9" x14ac:dyDescent="0.15">
      <c r="A25" s="29"/>
      <c r="B25" s="29"/>
      <c r="C25" s="151"/>
      <c r="D25" s="29"/>
      <c r="E25" s="152"/>
      <c r="F25" s="29"/>
      <c r="G25" s="29"/>
      <c r="H25" s="29"/>
      <c r="I25" s="29"/>
    </row>
    <row r="26" spans="1:9" x14ac:dyDescent="0.15">
      <c r="A26" s="29"/>
      <c r="B26" s="29"/>
      <c r="C26" s="151"/>
      <c r="D26" s="29"/>
      <c r="E26" s="152"/>
      <c r="F26" s="29"/>
      <c r="G26" s="29"/>
      <c r="H26" s="29"/>
      <c r="I26" s="29"/>
    </row>
    <row r="27" spans="1:9" x14ac:dyDescent="0.15">
      <c r="A27" s="29"/>
      <c r="B27" s="29"/>
      <c r="C27" s="151"/>
      <c r="D27" s="29"/>
      <c r="E27" s="152"/>
      <c r="F27" s="29"/>
      <c r="G27" s="29"/>
      <c r="H27" s="29"/>
      <c r="I27" s="29"/>
    </row>
    <row r="28" spans="1:9" x14ac:dyDescent="0.15">
      <c r="A28" s="29"/>
      <c r="B28" s="29"/>
      <c r="C28" s="151"/>
      <c r="D28" s="29"/>
      <c r="E28" s="152"/>
      <c r="F28" s="29"/>
      <c r="G28" s="29"/>
      <c r="H28" s="29"/>
      <c r="I28" s="29"/>
    </row>
    <row r="29" spans="1:9" x14ac:dyDescent="0.15">
      <c r="A29" s="29"/>
      <c r="B29" s="29"/>
      <c r="C29" s="151"/>
      <c r="D29" s="29"/>
      <c r="E29" s="152"/>
      <c r="F29" s="29"/>
      <c r="G29" s="29"/>
      <c r="H29" s="29"/>
      <c r="I29" s="29"/>
    </row>
    <row r="30" spans="1:9" x14ac:dyDescent="0.15">
      <c r="A30" s="29"/>
      <c r="B30" s="29"/>
      <c r="C30" s="151"/>
      <c r="D30" s="29"/>
      <c r="E30" s="152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152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152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152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152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152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152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152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152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152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152"/>
      <c r="F40" s="29"/>
      <c r="G40" s="29" t="s">
        <v>0</v>
      </c>
      <c r="H40" s="29"/>
      <c r="I40" s="29"/>
    </row>
    <row r="41" spans="1:9" x14ac:dyDescent="0.15">
      <c r="A41" s="29"/>
      <c r="B41" s="29"/>
      <c r="C41" s="29"/>
      <c r="D41" s="29"/>
      <c r="E41" s="152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152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152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2">
    <dataValidation type="list" allowBlank="1" showInputMessage="1" showErrorMessage="1" sqref="A4:A101">
      <formula1>"1st year,2nd year,3rd year,4th year,5th year,"</formula1>
    </dataValidation>
    <dataValidation type="list" allowBlank="1" showInputMessage="1" showErrorMessage="1" sqref="B4:B99">
      <formula1>"TOEIC, Other,"</formula1>
    </dataValidation>
  </dataValidations>
  <pageMargins left="0.7" right="0.7" top="0.75" bottom="0.75" header="0.3" footer="0.3"/>
  <pageSetup paperSize="9" scale="46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7" tint="0.39997558519241921"/>
    <pageSetUpPr fitToPage="1"/>
  </sheetPr>
  <dimension ref="A1:I101"/>
  <sheetViews>
    <sheetView workbookViewId="0">
      <pane ySplit="2" topLeftCell="A3" activePane="bottomLeft" state="frozen"/>
      <selection activeCell="I3" sqref="I3:K3"/>
      <selection pane="bottomLeft" activeCell="B3" sqref="B3"/>
    </sheetView>
  </sheetViews>
  <sheetFormatPr defaultRowHeight="15.75" x14ac:dyDescent="0.15"/>
  <cols>
    <col min="1" max="1" width="9.875" style="28" customWidth="1"/>
    <col min="2" max="2" width="99.875" style="28" customWidth="1"/>
    <col min="3" max="16384" width="9" style="28"/>
  </cols>
  <sheetData>
    <row r="1" spans="1:9" x14ac:dyDescent="0.15">
      <c r="A1" s="37"/>
      <c r="B1" s="37" t="s">
        <v>245</v>
      </c>
    </row>
    <row r="2" spans="1:9" ht="30.75" customHeight="1" x14ac:dyDescent="0.15">
      <c r="A2" s="37" t="s">
        <v>93</v>
      </c>
      <c r="B2" s="38" t="s">
        <v>244</v>
      </c>
    </row>
    <row r="3" spans="1:9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9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9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9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9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9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9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9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9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9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9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9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9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 t="s">
        <v>0</v>
      </c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1"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K55"/>
  <sheetViews>
    <sheetView topLeftCell="A22" zoomScaleNormal="100" zoomScaleSheetLayoutView="130" workbookViewId="0">
      <selection activeCell="I3" sqref="I3:K3"/>
    </sheetView>
  </sheetViews>
  <sheetFormatPr defaultRowHeight="15.75" x14ac:dyDescent="0.15"/>
  <cols>
    <col min="1" max="1" width="3.375" style="5" customWidth="1"/>
    <col min="2" max="2" width="18" style="5" customWidth="1"/>
    <col min="3" max="6" width="21.125" style="5" customWidth="1"/>
    <col min="7" max="11" width="5.75" style="5" customWidth="1"/>
    <col min="12" max="16384" width="9" style="5"/>
  </cols>
  <sheetData>
    <row r="1" spans="1:11" ht="55.5" customHeight="1" x14ac:dyDescent="0.15">
      <c r="A1" s="21"/>
      <c r="B1" s="307" t="s">
        <v>266</v>
      </c>
      <c r="C1" s="308"/>
      <c r="D1" s="308"/>
      <c r="E1" s="308"/>
      <c r="F1" s="308"/>
      <c r="G1" s="21"/>
      <c r="H1" s="21"/>
      <c r="I1" s="21"/>
      <c r="J1" s="21"/>
      <c r="K1" s="21"/>
    </row>
    <row r="2" spans="1:11" ht="23.25" customHeight="1" thickBot="1" x14ac:dyDescent="0.2">
      <c r="A2" s="21"/>
      <c r="B2" s="21"/>
      <c r="C2" s="22"/>
      <c r="D2" s="22"/>
      <c r="E2" s="21"/>
      <c r="F2" s="21"/>
      <c r="G2" s="21"/>
      <c r="H2" s="21"/>
      <c r="I2" s="301" t="s">
        <v>248</v>
      </c>
      <c r="J2" s="301"/>
      <c r="K2" s="301"/>
    </row>
    <row r="3" spans="1:11" ht="33" customHeight="1" thickBot="1" x14ac:dyDescent="0.2">
      <c r="A3" s="21"/>
      <c r="B3" s="23" t="s">
        <v>82</v>
      </c>
      <c r="C3" s="309"/>
      <c r="D3" s="310"/>
      <c r="E3" s="21"/>
      <c r="F3" s="21"/>
      <c r="G3" s="21"/>
      <c r="H3" s="21"/>
      <c r="I3" s="302" t="s">
        <v>267</v>
      </c>
      <c r="J3" s="303"/>
      <c r="K3" s="304"/>
    </row>
    <row r="4" spans="1:1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x14ac:dyDescent="0.15">
      <c r="A7" s="21"/>
      <c r="B7" s="21"/>
      <c r="C7" s="24"/>
      <c r="D7" s="21"/>
      <c r="E7" s="21"/>
      <c r="F7" s="21"/>
      <c r="G7" s="21"/>
      <c r="H7" s="21"/>
      <c r="I7" s="21"/>
      <c r="J7" s="21"/>
      <c r="K7" s="21"/>
    </row>
    <row r="8" spans="1:11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x14ac:dyDescent="0.1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 x14ac:dyDescent="0.1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1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ht="47.25" customHeight="1" x14ac:dyDescent="0.15">
      <c r="A36" s="21"/>
      <c r="B36" s="45" t="s">
        <v>247</v>
      </c>
      <c r="C36" s="21"/>
      <c r="D36" s="305">
        <f>C3</f>
        <v>0</v>
      </c>
      <c r="E36" s="306"/>
      <c r="F36" s="44" t="s">
        <v>187</v>
      </c>
      <c r="G36" s="48" t="s">
        <v>188</v>
      </c>
      <c r="H36" s="49" t="s">
        <v>189</v>
      </c>
      <c r="I36" s="49" t="s">
        <v>190</v>
      </c>
      <c r="J36" s="49" t="s">
        <v>191</v>
      </c>
      <c r="K36" s="44" t="s">
        <v>192</v>
      </c>
    </row>
    <row r="37" spans="1:11" ht="15.75" customHeight="1" x14ac:dyDescent="0.15">
      <c r="A37" s="21"/>
      <c r="B37" s="311" t="s">
        <v>51</v>
      </c>
      <c r="C37" s="312"/>
      <c r="D37" s="293" t="s">
        <v>40</v>
      </c>
      <c r="E37" s="294"/>
      <c r="F37" s="25">
        <f>COUNTA('雑誌論文_Research Paper'!B3:B100)</f>
        <v>0</v>
      </c>
      <c r="G37" s="50">
        <f>COUNTIF('雑誌論文_Research Paper'!A3:A100,"1st year")</f>
        <v>0</v>
      </c>
      <c r="H37" s="51">
        <f>COUNTIF('雑誌論文_Research Paper'!A3:A100,"2nd year")</f>
        <v>0</v>
      </c>
      <c r="I37" s="51">
        <f>COUNTIF('雑誌論文_Research Paper'!A3:A100,"3rd year")</f>
        <v>0</v>
      </c>
      <c r="J37" s="51">
        <f>COUNTIF('雑誌論文_Research Paper'!A3:A100,"4th year")</f>
        <v>0</v>
      </c>
      <c r="K37" s="25">
        <f>COUNTIF('雑誌論文_Research Paper'!A3:A100,"5th year")</f>
        <v>0</v>
      </c>
    </row>
    <row r="38" spans="1:11" x14ac:dyDescent="0.15">
      <c r="A38" s="21"/>
      <c r="B38" s="313"/>
      <c r="C38" s="312"/>
      <c r="D38" s="293" t="s">
        <v>41</v>
      </c>
      <c r="E38" s="294"/>
      <c r="F38" s="25">
        <f>COUNTA('図書_Published Book'!B3:B100)</f>
        <v>0</v>
      </c>
      <c r="G38" s="50">
        <f>COUNTIF('図書_Published Book'!A3:A100,"1st year")</f>
        <v>0</v>
      </c>
      <c r="H38" s="51">
        <f>COUNTIF('図書_Published Book'!A3:A100,"2nd year")</f>
        <v>0</v>
      </c>
      <c r="I38" s="51">
        <f>COUNTIF('図書_Published Book'!A3:A100,"3rd year")</f>
        <v>0</v>
      </c>
      <c r="J38" s="51">
        <f>COUNTIF('図書_Published Book'!A3:A100,"4th year")</f>
        <v>0</v>
      </c>
      <c r="K38" s="25">
        <f>COUNTIF('図書_Published Book'!A3:A100,"5th year")</f>
        <v>0</v>
      </c>
    </row>
    <row r="39" spans="1:11" x14ac:dyDescent="0.15">
      <c r="A39" s="21"/>
      <c r="B39" s="313"/>
      <c r="C39" s="312"/>
      <c r="D39" s="293" t="s">
        <v>198</v>
      </c>
      <c r="E39" s="294"/>
      <c r="F39" s="25">
        <f>COUNTA(総説・解説・展望_Review・Commentary!B3:B100)</f>
        <v>0</v>
      </c>
      <c r="G39" s="50">
        <f>COUNTIF(総説・解説・展望_Review・Commentary!A3:A100,"1st year")</f>
        <v>0</v>
      </c>
      <c r="H39" s="51">
        <f>COUNTIF(総説・解説・展望_Review・Commentary!A3:A100,"2nd year")</f>
        <v>0</v>
      </c>
      <c r="I39" s="51">
        <f>COUNTIF(総説・解説・展望_Review・Commentary!A3:A100,"3rd year")</f>
        <v>0</v>
      </c>
      <c r="J39" s="51">
        <f>COUNTIF(総説・解説・展望_Review・Commentary!A3:A100,"4th year")</f>
        <v>0</v>
      </c>
      <c r="K39" s="25">
        <f>COUNTIF(総説・解説・展望_Review・Commentary!A3:A100,"5th year")</f>
        <v>0</v>
      </c>
    </row>
    <row r="40" spans="1:11" x14ac:dyDescent="0.15">
      <c r="A40" s="21"/>
      <c r="B40" s="313"/>
      <c r="C40" s="312"/>
      <c r="D40" s="293" t="s">
        <v>42</v>
      </c>
      <c r="E40" s="294"/>
      <c r="F40" s="25">
        <f>COUNTA(特許_Patent!B3:B100)</f>
        <v>0</v>
      </c>
      <c r="G40" s="50">
        <f>COUNTIF(特許_Patent!A3:A100,"1st year")</f>
        <v>0</v>
      </c>
      <c r="H40" s="51">
        <f>COUNTIF(特許_Patent!A3:A100,"2nd year")</f>
        <v>0</v>
      </c>
      <c r="I40" s="51">
        <f>COUNTIF(特許_Patent!A3:A100,"3rd year")</f>
        <v>0</v>
      </c>
      <c r="J40" s="51">
        <f>COUNTIF(特許_Patent!A3:A100,"4th year")</f>
        <v>0</v>
      </c>
      <c r="K40" s="25">
        <f>COUNTIF(特許_Patent!A3:A100,"5th year")</f>
        <v>0</v>
      </c>
    </row>
    <row r="41" spans="1:11" ht="22.5" customHeight="1" x14ac:dyDescent="0.15">
      <c r="A41" s="21"/>
      <c r="B41" s="313"/>
      <c r="C41" s="312"/>
      <c r="D41" s="293" t="s">
        <v>43</v>
      </c>
      <c r="E41" s="294"/>
      <c r="F41" s="25">
        <f>COUNTA(受賞_Awards・Prizes!B3:B100)</f>
        <v>0</v>
      </c>
      <c r="G41" s="50">
        <f>COUNTIF(受賞_Awards・Prizes!A3:A100,"1st year")</f>
        <v>0</v>
      </c>
      <c r="H41" s="51">
        <f>COUNTIF(受賞_Awards・Prizes!A3:A100,"2nd year")</f>
        <v>0</v>
      </c>
      <c r="I41" s="51">
        <f>COUNTIF(受賞_Awards・Prizes!A3:A100,"3rd year")</f>
        <v>0</v>
      </c>
      <c r="J41" s="51">
        <f>COUNTIF(受賞_Awards・Prizes!A3:A100,"4th year")</f>
        <v>0</v>
      </c>
      <c r="K41" s="25">
        <f>COUNTIF(受賞_Awards・Prizes!A3:A100,"5th year")</f>
        <v>0</v>
      </c>
    </row>
    <row r="42" spans="1:11" ht="33.75" customHeight="1" x14ac:dyDescent="0.15">
      <c r="A42" s="21"/>
      <c r="B42" s="313" t="s">
        <v>246</v>
      </c>
      <c r="C42" s="312"/>
      <c r="D42" s="299" t="s">
        <v>200</v>
      </c>
      <c r="E42" s="300"/>
      <c r="F42" s="25">
        <f>COUNTA(国際会議発表_Presentations1!B3:B100)</f>
        <v>0</v>
      </c>
      <c r="G42" s="50">
        <f>COUNTIF(国際会議発表_Presentations1!A3:A100,"1st year")</f>
        <v>0</v>
      </c>
      <c r="H42" s="51">
        <f>COUNTIF(国際会議発表_Presentations1!A3:A100,"2nd year")</f>
        <v>0</v>
      </c>
      <c r="I42" s="51">
        <f>COUNTIF(国際会議発表_Presentations1!A3:A100,"3rd year")</f>
        <v>0</v>
      </c>
      <c r="J42" s="51">
        <f>COUNTIF(国際会議発表_Presentations1!A3:A100,"4th year")</f>
        <v>0</v>
      </c>
      <c r="K42" s="25">
        <f>COUNTIF(国際会議発表_Presentations1!A3:A100,"5th year")</f>
        <v>0</v>
      </c>
    </row>
    <row r="43" spans="1:11" x14ac:dyDescent="0.15">
      <c r="A43" s="21"/>
      <c r="B43" s="313"/>
      <c r="C43" s="312"/>
      <c r="D43" s="293" t="s">
        <v>201</v>
      </c>
      <c r="E43" s="294"/>
      <c r="F43" s="25">
        <f>COUNTA(学会発表_Presentations2!B3:B100)</f>
        <v>0</v>
      </c>
      <c r="G43" s="50">
        <f>COUNTIF(学会発表_Presentations2!A3:A100, "1st year")</f>
        <v>0</v>
      </c>
      <c r="H43" s="51">
        <f>COUNTIF(学会発表_Presentations2!A3:A100, "2nd year")</f>
        <v>0</v>
      </c>
      <c r="I43" s="51">
        <f>COUNTIF(学会発表_Presentations2!A3:A100, "3rd year")</f>
        <v>0</v>
      </c>
      <c r="J43" s="51">
        <f>COUNTIF(学会発表_Presentations2!A3:A100, "4th year")</f>
        <v>0</v>
      </c>
      <c r="K43" s="25">
        <f>COUNTIF(学会発表_Presentations2!A3:A100, "5th year")</f>
        <v>0</v>
      </c>
    </row>
    <row r="44" spans="1:11" x14ac:dyDescent="0.15">
      <c r="A44" s="21"/>
      <c r="B44" s="313"/>
      <c r="C44" s="312"/>
      <c r="D44" s="293" t="s">
        <v>33</v>
      </c>
      <c r="E44" s="294"/>
      <c r="F44" s="25">
        <f>COUNTA('招待講演_Invited Lectures'!B3:B100)</f>
        <v>0</v>
      </c>
      <c r="G44" s="50">
        <f>COUNTIF('招待講演_Invited Lectures'!A3:A100,"1st year")</f>
        <v>0</v>
      </c>
      <c r="H44" s="51">
        <f>COUNTIF('招待講演_Invited Lectures'!A3:A100,"2nd year")</f>
        <v>0</v>
      </c>
      <c r="I44" s="51">
        <f>COUNTIF('招待講演_Invited Lectures'!A3:A100,"3rd year")</f>
        <v>0</v>
      </c>
      <c r="J44" s="51">
        <f>COUNTIF('招待講演_Invited Lectures'!A3:A100,"4th year")</f>
        <v>0</v>
      </c>
      <c r="K44" s="25">
        <f>COUNTIF('招待講演_Invited Lectures'!A3:A100,"5th year")</f>
        <v>0</v>
      </c>
    </row>
    <row r="45" spans="1:11" x14ac:dyDescent="0.15">
      <c r="A45" s="21"/>
      <c r="B45" s="313"/>
      <c r="C45" s="312"/>
      <c r="D45" s="293" t="s">
        <v>44</v>
      </c>
      <c r="E45" s="294"/>
      <c r="F45" s="25">
        <f>COUNTA('報道_Press Releases'!B3:B100)</f>
        <v>0</v>
      </c>
      <c r="G45" s="50">
        <f>COUNTIF('報道_Press Releases'!A3:A100,"1st year")</f>
        <v>0</v>
      </c>
      <c r="H45" s="51">
        <f>COUNTIF('報道_Press Releases'!A3:A100,"2nd year")</f>
        <v>0</v>
      </c>
      <c r="I45" s="51">
        <f>COUNTIF('報道_Press Releases'!A3:A100,"3rd year")</f>
        <v>0</v>
      </c>
      <c r="J45" s="51">
        <f>COUNTIF('報道_Press Releases'!A3:A100,"4th year")</f>
        <v>0</v>
      </c>
      <c r="K45" s="25">
        <f>COUNTIF('報道_Press Releases'!A3:A100,"5th year")</f>
        <v>0</v>
      </c>
    </row>
    <row r="46" spans="1:11" x14ac:dyDescent="0.15">
      <c r="A46" s="21"/>
      <c r="B46" s="313"/>
      <c r="C46" s="312"/>
      <c r="D46" s="293" t="s">
        <v>45</v>
      </c>
      <c r="E46" s="294"/>
      <c r="F46" s="25">
        <f>COUNTA('研究費の獲得_Status of Research Funds'!B3:B100)</f>
        <v>0</v>
      </c>
      <c r="G46" s="50">
        <f>COUNTIF('研究費の獲得_Status of Research Funds'!A3:A100,"1st year")</f>
        <v>0</v>
      </c>
      <c r="H46" s="51">
        <f>COUNTIF('研究費の獲得_Status of Research Funds'!A3:A100,"2nd year")</f>
        <v>0</v>
      </c>
      <c r="I46" s="51">
        <f>COUNTIF('研究費の獲得_Status of Research Funds'!A3:A100,"3rd year")</f>
        <v>0</v>
      </c>
      <c r="J46" s="51">
        <f>COUNTIF('研究費の獲得_Status of Research Funds'!A3:A100,"4th year")</f>
        <v>0</v>
      </c>
      <c r="K46" s="25">
        <f>COUNTIF('研究費の獲得_Status of Research Funds'!A3:A100,"5th year")</f>
        <v>0</v>
      </c>
    </row>
    <row r="47" spans="1:11" ht="48" customHeight="1" x14ac:dyDescent="0.15">
      <c r="A47" s="21"/>
      <c r="B47" s="313"/>
      <c r="C47" s="312"/>
      <c r="D47" s="299" t="s">
        <v>50</v>
      </c>
      <c r="E47" s="300"/>
      <c r="F47" s="25">
        <f>COUNTA('学部外共同研究_Collaborative Research1'!B3:B100)</f>
        <v>0</v>
      </c>
      <c r="G47" s="50">
        <f>COUNTIF('学部外共同研究_Collaborative Research1'!A3:A100,"1st year")</f>
        <v>0</v>
      </c>
      <c r="H47" s="51">
        <f>COUNTIF('学部外共同研究_Collaborative Research1'!A3:A100,"2nd year")</f>
        <v>0</v>
      </c>
      <c r="I47" s="51">
        <f>COUNTIF('学部外共同研究_Collaborative Research1'!A3:A100,"3rd year")</f>
        <v>0</v>
      </c>
      <c r="J47" s="51">
        <f>COUNTIF('学部外共同研究_Collaborative Research1'!A3:A100,"4th year")</f>
        <v>0</v>
      </c>
      <c r="K47" s="25">
        <f>COUNTIF('学部外共同研究_Collaborative Research1'!A3:A100,"5th year")</f>
        <v>0</v>
      </c>
    </row>
    <row r="48" spans="1:11" x14ac:dyDescent="0.15">
      <c r="A48" s="21"/>
      <c r="B48" s="21"/>
      <c r="C48" s="21"/>
      <c r="D48" s="293" t="s">
        <v>46</v>
      </c>
      <c r="E48" s="294"/>
      <c r="F48" s="25">
        <f>COUNTA('雑誌論文_Research Paper'!B14:B111)</f>
        <v>0</v>
      </c>
      <c r="G48" s="50">
        <f>COUNTIF('雑誌論文_Research Paper'!A3:A100,"1st year")</f>
        <v>0</v>
      </c>
      <c r="H48" s="51">
        <f>COUNTIF('雑誌論文_Research Paper'!A3:A100,"2nd year")</f>
        <v>0</v>
      </c>
      <c r="I48" s="51">
        <f>COUNTIF('雑誌論文_Research Paper'!A3:A100,"3rd year")</f>
        <v>0</v>
      </c>
      <c r="J48" s="51">
        <f>COUNTIF('雑誌論文_Research Paper'!A3:A100,"4th year")</f>
        <v>0</v>
      </c>
      <c r="K48" s="25">
        <f>COUNTIF('雑誌論文_Research Paper'!A3:A100,"5th year")</f>
        <v>0</v>
      </c>
    </row>
    <row r="49" spans="1:11" x14ac:dyDescent="0.15">
      <c r="A49" s="21"/>
      <c r="B49" s="21"/>
      <c r="C49" s="21"/>
      <c r="D49" s="293" t="s">
        <v>47</v>
      </c>
      <c r="E49" s="294"/>
      <c r="F49" s="25">
        <f>COUNTA('国際共同研究_Collaborative Research 2'!B3:B100)</f>
        <v>0</v>
      </c>
      <c r="G49" s="50">
        <f>COUNTIF('国際共同研究_Collaborative Research 2'!A3:A100,"1st year")</f>
        <v>0</v>
      </c>
      <c r="H49" s="51">
        <f>COUNTIF('国際共同研究_Collaborative Research 2'!A3:A100,"2nd year")</f>
        <v>0</v>
      </c>
      <c r="I49" s="51">
        <f>COUNTIF('国際共同研究_Collaborative Research 2'!A3:A100,"3rd year")</f>
        <v>0</v>
      </c>
      <c r="J49" s="51">
        <f>COUNTIF('国際共同研究_Collaborative Research 2'!A3:A100,"4th year")</f>
        <v>0</v>
      </c>
      <c r="K49" s="25">
        <f>COUNTIF('国際共同研究_Collaborative Research 2'!A3:A100,"5th year")</f>
        <v>0</v>
      </c>
    </row>
    <row r="50" spans="1:11" ht="36" customHeight="1" x14ac:dyDescent="0.15">
      <c r="A50" s="21"/>
      <c r="B50" s="21"/>
      <c r="C50" s="21"/>
      <c r="D50" s="299" t="s">
        <v>49</v>
      </c>
      <c r="E50" s="300"/>
      <c r="F50" s="25">
        <f>COUNTA('企業からの技術相談_Technical Consult'!B3:B100)</f>
        <v>0</v>
      </c>
      <c r="G50" s="50">
        <f>COUNTIF('企業からの技術相談_Technical Consult'!A3:A100,"1st year")</f>
        <v>0</v>
      </c>
      <c r="H50" s="51">
        <f>COUNTIF('企業からの技術相談_Technical Consult'!A3:A100,"2nd year")</f>
        <v>0</v>
      </c>
      <c r="I50" s="51">
        <f>COUNTIF('企業からの技術相談_Technical Consult'!A3:A100,"3rd year")</f>
        <v>0</v>
      </c>
      <c r="J50" s="51">
        <f>COUNTIF('企業からの技術相談_Technical Consult'!A3:A100,"4th year")</f>
        <v>0</v>
      </c>
      <c r="K50" s="25">
        <f>COUNTIF('企業からの技術相談_Technical Consult'!A3:A100,"5th year")</f>
        <v>0</v>
      </c>
    </row>
    <row r="51" spans="1:11" x14ac:dyDescent="0.15">
      <c r="A51" s="21"/>
      <c r="B51" s="21"/>
      <c r="C51" s="21"/>
      <c r="D51" s="293" t="s">
        <v>48</v>
      </c>
      <c r="E51" s="294"/>
      <c r="F51" s="25">
        <f>COUNTA('留学・インターンシップ_Overseas Study'!B3:B30)</f>
        <v>0</v>
      </c>
      <c r="G51" s="50">
        <f>COUNTIF('留学・インターンシップ_Overseas Study'!A3:A30,"1st year")</f>
        <v>0</v>
      </c>
      <c r="H51" s="51">
        <f>COUNTIF('留学・インターンシップ_Overseas Study'!A3:A30,"2nd year")</f>
        <v>0</v>
      </c>
      <c r="I51" s="51">
        <f>COUNTIF('留学・インターンシップ_Overseas Study'!A3:A30,"3rd year")</f>
        <v>0</v>
      </c>
      <c r="J51" s="51">
        <f>COUNTIF('留学・インターンシップ_Overseas Study'!A3:A30,"4th year")</f>
        <v>0</v>
      </c>
      <c r="K51" s="25">
        <f>COUNTIF('留学・インターンシップ_Overseas Study'!A3:A30,"5th year")</f>
        <v>0</v>
      </c>
    </row>
    <row r="52" spans="1:11" x14ac:dyDescent="0.15">
      <c r="A52" s="21"/>
      <c r="B52" s="21"/>
      <c r="C52" s="21"/>
      <c r="D52" s="297" t="s">
        <v>202</v>
      </c>
      <c r="E52" s="298"/>
      <c r="F52" s="25">
        <f>COUNTA('研究指導実績_Direction Researches'!B3:B30)</f>
        <v>0</v>
      </c>
      <c r="G52" s="50">
        <f>COUNTIF('研究指導実績_Direction Researches'!A3:A30,"1st year")</f>
        <v>0</v>
      </c>
      <c r="H52" s="51">
        <f>COUNTIF('研究指導実績_Direction Researches'!A3:A30,"2nd year")</f>
        <v>0</v>
      </c>
      <c r="I52" s="51">
        <f>COUNTIF('研究指導実績_Direction Researches'!A3:A30,"3rd year")</f>
        <v>0</v>
      </c>
      <c r="J52" s="51">
        <f>COUNTIF('研究指導実績_Direction Researches'!A3:A30,"4th year")</f>
        <v>0</v>
      </c>
      <c r="K52" s="25">
        <f>COUNTIF('研究指導実績_Direction Researches'!A3:A30,"5th year")</f>
        <v>0</v>
      </c>
    </row>
    <row r="53" spans="1:11" x14ac:dyDescent="0.15">
      <c r="A53" s="21"/>
      <c r="B53" s="21"/>
      <c r="C53" s="21"/>
      <c r="D53" s="293" t="s">
        <v>203</v>
      </c>
      <c r="E53" s="294"/>
      <c r="F53" s="25">
        <f>COUNTA('英語能力 English Proficiency'!D4:D30)</f>
        <v>0</v>
      </c>
      <c r="G53" s="50">
        <f>COUNTIF('英語能力 English Proficiency'!A4:A30,"1st year")</f>
        <v>0</v>
      </c>
      <c r="H53" s="51">
        <f>COUNTIF('英語能力 English Proficiency'!A4:A30,"2nd year")</f>
        <v>0</v>
      </c>
      <c r="I53" s="51">
        <f>COUNTIF('英語能力 English Proficiency'!A4:A30,"3rd year")</f>
        <v>0</v>
      </c>
      <c r="J53" s="51">
        <f>COUNTIF('英語能力 English Proficiency'!A4:A30,"4th year")</f>
        <v>0</v>
      </c>
      <c r="K53" s="25">
        <f>COUNTIF('英語能力 English Proficiency'!A4:A30,"5th year")</f>
        <v>0</v>
      </c>
    </row>
    <row r="54" spans="1:11" x14ac:dyDescent="0.15">
      <c r="A54" s="21"/>
      <c r="B54" s="21"/>
      <c r="C54" s="21"/>
      <c r="D54" s="295" t="s">
        <v>204</v>
      </c>
      <c r="E54" s="296"/>
      <c r="F54" s="26">
        <f>COUNTA(その他_Other!B3:B50)</f>
        <v>0</v>
      </c>
      <c r="G54" s="52">
        <f>COUNTIF(その他_Other!A3:A100,"1st year")</f>
        <v>0</v>
      </c>
      <c r="H54" s="53">
        <f>COUNTIF(その他_Other!A3:A100,"2nd year")</f>
        <v>0</v>
      </c>
      <c r="I54" s="53">
        <f>COUNTIF(その他_Other!A3:A100,"3rd year")</f>
        <v>0</v>
      </c>
      <c r="J54" s="53">
        <f>COUNTIF(その他_Other!A3:A100,"4th year")</f>
        <v>0</v>
      </c>
      <c r="K54" s="26">
        <f>COUNTIF(その他_Other!B3:B100,"5th year")</f>
        <v>0</v>
      </c>
    </row>
    <row r="55" spans="1:11" x14ac:dyDescent="0.15">
      <c r="A55" s="21"/>
      <c r="B55" s="27"/>
      <c r="C55" s="27"/>
      <c r="D55" s="21"/>
      <c r="E55" s="21"/>
      <c r="F55" s="21"/>
    </row>
  </sheetData>
  <sheetProtection sheet="1" objects="1" scenarios="1" selectLockedCells="1"/>
  <mergeCells count="25">
    <mergeCell ref="D39:E39"/>
    <mergeCell ref="D40:E40"/>
    <mergeCell ref="B1:F1"/>
    <mergeCell ref="C3:D3"/>
    <mergeCell ref="D42:E42"/>
    <mergeCell ref="B37:C41"/>
    <mergeCell ref="D41:E41"/>
    <mergeCell ref="B42:C47"/>
    <mergeCell ref="D43:E43"/>
    <mergeCell ref="I2:K2"/>
    <mergeCell ref="I3:K3"/>
    <mergeCell ref="D36:E36"/>
    <mergeCell ref="D37:E37"/>
    <mergeCell ref="D38:E38"/>
    <mergeCell ref="D51:E51"/>
    <mergeCell ref="D53:E53"/>
    <mergeCell ref="D54:E54"/>
    <mergeCell ref="D52:E52"/>
    <mergeCell ref="D44:E44"/>
    <mergeCell ref="D45:E45"/>
    <mergeCell ref="D46:E46"/>
    <mergeCell ref="D48:E48"/>
    <mergeCell ref="D50:E50"/>
    <mergeCell ref="D47:E47"/>
    <mergeCell ref="D49:E49"/>
  </mergeCells>
  <phoneticPr fontId="1"/>
  <dataValidations count="1">
    <dataValidation type="list" allowBlank="1" showInputMessage="1" showErrorMessage="1" sqref="I3:K3">
      <formula1>"H26年度/FY2014,H27年度/FY2015,"</formula1>
    </dataValidation>
  </dataValidations>
  <pageMargins left="0.7" right="0.7" top="0.75" bottom="0.75" header="0.3" footer="0.3"/>
  <pageSetup paperSize="9" scale="65" orientation="portrait" r:id="rId1"/>
  <headerFooter>
    <oddHeader xml:space="preserve">&amp;L&amp;G&amp;C
&amp;R&amp;"小塚ゴシック Pro R,標準"&amp;9様式13-シート3/Form No.13-Sheet 3
</oddHead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79998168889431442"/>
    <pageSetUpPr fitToPage="1"/>
  </sheetPr>
  <dimension ref="A1:J100"/>
  <sheetViews>
    <sheetView zoomScale="85" zoomScaleNormal="85" workbookViewId="0">
      <pane ySplit="2" topLeftCell="A3" activePane="bottomLeft" state="frozen"/>
      <selection activeCell="I3" sqref="I3:K3"/>
      <selection pane="bottomLeft" activeCell="C12" sqref="C11:C12"/>
    </sheetView>
  </sheetViews>
  <sheetFormatPr defaultRowHeight="15.75" x14ac:dyDescent="0.15"/>
  <cols>
    <col min="1" max="1" width="9.875" style="29" customWidth="1"/>
    <col min="2" max="2" width="73.375" style="28" customWidth="1"/>
    <col min="3" max="3" width="55.875" style="28" customWidth="1"/>
    <col min="4" max="4" width="35.75" style="28" customWidth="1"/>
    <col min="5" max="5" width="12.125" style="28" customWidth="1"/>
    <col min="6" max="6" width="9" style="28" customWidth="1"/>
    <col min="7" max="7" width="16.5" style="28" customWidth="1"/>
    <col min="8" max="8" width="13.125" style="28" customWidth="1"/>
    <col min="9" max="9" width="9.625" style="28" customWidth="1"/>
    <col min="10" max="10" width="17.875" style="28" customWidth="1"/>
    <col min="11" max="16384" width="9" style="28"/>
  </cols>
  <sheetData>
    <row r="1" spans="1:10" ht="45" customHeight="1" x14ac:dyDescent="0.15">
      <c r="A1" s="37"/>
      <c r="B1" s="37" t="s">
        <v>2</v>
      </c>
      <c r="C1" s="314" t="s">
        <v>222</v>
      </c>
      <c r="D1" s="314"/>
      <c r="E1" s="314"/>
      <c r="F1" s="314"/>
      <c r="G1" s="314"/>
      <c r="H1" s="314"/>
      <c r="I1" s="314"/>
      <c r="J1" s="37"/>
    </row>
    <row r="2" spans="1:10" ht="47.25" x14ac:dyDescent="0.15">
      <c r="A2" s="38" t="s">
        <v>216</v>
      </c>
      <c r="B2" s="37" t="s">
        <v>1</v>
      </c>
      <c r="C2" s="37" t="s">
        <v>3</v>
      </c>
      <c r="D2" s="37" t="s">
        <v>4</v>
      </c>
      <c r="E2" s="38" t="s">
        <v>205</v>
      </c>
      <c r="F2" s="38" t="s">
        <v>15</v>
      </c>
      <c r="G2" s="38" t="s">
        <v>206</v>
      </c>
      <c r="H2" s="38" t="s">
        <v>207</v>
      </c>
      <c r="I2" s="37" t="s">
        <v>5</v>
      </c>
      <c r="J2" s="37"/>
    </row>
    <row r="3" spans="1:10" s="29" customFormat="1" x14ac:dyDescent="0.15">
      <c r="H3" s="30"/>
      <c r="J3" s="31">
        <f>'Form13-3(TOP)'!C3</f>
        <v>0</v>
      </c>
    </row>
    <row r="4" spans="1:10" s="29" customFormat="1" x14ac:dyDescent="0.15">
      <c r="H4" s="32"/>
    </row>
    <row r="5" spans="1:10" s="29" customFormat="1" x14ac:dyDescent="0.15">
      <c r="H5" s="32"/>
    </row>
    <row r="6" spans="1:10" s="29" customFormat="1" x14ac:dyDescent="0.15">
      <c r="H6" s="32"/>
    </row>
    <row r="7" spans="1:10" s="29" customFormat="1" x14ac:dyDescent="0.15">
      <c r="H7" s="32"/>
    </row>
    <row r="8" spans="1:10" s="29" customFormat="1" x14ac:dyDescent="0.15">
      <c r="H8" s="32"/>
    </row>
    <row r="9" spans="1:10" s="29" customFormat="1" x14ac:dyDescent="0.15">
      <c r="H9" s="32"/>
    </row>
    <row r="10" spans="1:10" s="29" customFormat="1" x14ac:dyDescent="0.15">
      <c r="H10" s="32"/>
    </row>
    <row r="11" spans="1:10" s="29" customFormat="1" x14ac:dyDescent="0.15">
      <c r="H11" s="32"/>
    </row>
    <row r="12" spans="1:10" s="29" customFormat="1" x14ac:dyDescent="0.15">
      <c r="H12" s="32"/>
    </row>
    <row r="13" spans="1:10" s="29" customFormat="1" x14ac:dyDescent="0.15">
      <c r="H13" s="32"/>
    </row>
    <row r="14" spans="1:10" s="29" customFormat="1" x14ac:dyDescent="0.15">
      <c r="H14" s="32"/>
    </row>
    <row r="15" spans="1:10" s="29" customFormat="1" x14ac:dyDescent="0.15">
      <c r="H15" s="32"/>
    </row>
    <row r="16" spans="1:10" s="29" customFormat="1" x14ac:dyDescent="0.15">
      <c r="H16" s="32"/>
    </row>
    <row r="17" spans="8:8" s="29" customFormat="1" x14ac:dyDescent="0.15">
      <c r="H17" s="32"/>
    </row>
    <row r="18" spans="8:8" s="29" customFormat="1" x14ac:dyDescent="0.15">
      <c r="H18" s="32"/>
    </row>
    <row r="19" spans="8:8" s="29" customFormat="1" x14ac:dyDescent="0.15">
      <c r="H19" s="32"/>
    </row>
    <row r="20" spans="8:8" s="29" customFormat="1" x14ac:dyDescent="0.15">
      <c r="H20" s="32"/>
    </row>
    <row r="21" spans="8:8" s="29" customFormat="1" x14ac:dyDescent="0.15">
      <c r="H21" s="32"/>
    </row>
    <row r="22" spans="8:8" s="29" customFormat="1" x14ac:dyDescent="0.15">
      <c r="H22" s="32"/>
    </row>
    <row r="23" spans="8:8" s="29" customFormat="1" x14ac:dyDescent="0.15">
      <c r="H23" s="32"/>
    </row>
    <row r="24" spans="8:8" s="29" customFormat="1" x14ac:dyDescent="0.15">
      <c r="H24" s="32"/>
    </row>
    <row r="25" spans="8:8" s="29" customFormat="1" x14ac:dyDescent="0.15">
      <c r="H25" s="32"/>
    </row>
    <row r="26" spans="8:8" s="29" customFormat="1" x14ac:dyDescent="0.15">
      <c r="H26" s="32"/>
    </row>
    <row r="27" spans="8:8" s="29" customFormat="1" x14ac:dyDescent="0.15">
      <c r="H27" s="32"/>
    </row>
    <row r="28" spans="8:8" s="29" customFormat="1" x14ac:dyDescent="0.15">
      <c r="H28" s="32"/>
    </row>
    <row r="29" spans="8:8" s="29" customFormat="1" x14ac:dyDescent="0.15">
      <c r="H29" s="32"/>
    </row>
    <row r="30" spans="8:8" s="29" customFormat="1" x14ac:dyDescent="0.15">
      <c r="H30" s="32"/>
    </row>
    <row r="31" spans="8:8" s="29" customFormat="1" x14ac:dyDescent="0.15">
      <c r="H31" s="32"/>
    </row>
    <row r="32" spans="8:8" s="29" customFormat="1" x14ac:dyDescent="0.15">
      <c r="H32" s="32"/>
    </row>
    <row r="33" spans="8:8" s="29" customFormat="1" x14ac:dyDescent="0.15">
      <c r="H33" s="32"/>
    </row>
    <row r="34" spans="8:8" s="29" customFormat="1" x14ac:dyDescent="0.15">
      <c r="H34" s="32"/>
    </row>
    <row r="35" spans="8:8" s="29" customFormat="1" x14ac:dyDescent="0.15">
      <c r="H35" s="32"/>
    </row>
    <row r="36" spans="8:8" s="29" customFormat="1" x14ac:dyDescent="0.15">
      <c r="H36" s="32"/>
    </row>
    <row r="37" spans="8:8" s="29" customFormat="1" x14ac:dyDescent="0.15">
      <c r="H37" s="32"/>
    </row>
    <row r="38" spans="8:8" s="29" customFormat="1" x14ac:dyDescent="0.15">
      <c r="H38" s="32"/>
    </row>
    <row r="39" spans="8:8" s="29" customFormat="1" x14ac:dyDescent="0.15">
      <c r="H39" s="32"/>
    </row>
    <row r="40" spans="8:8" s="29" customFormat="1" x14ac:dyDescent="0.15">
      <c r="H40" s="32"/>
    </row>
    <row r="41" spans="8:8" s="29" customFormat="1" x14ac:dyDescent="0.15">
      <c r="H41" s="32"/>
    </row>
    <row r="42" spans="8:8" s="29" customFormat="1" x14ac:dyDescent="0.15">
      <c r="H42" s="32"/>
    </row>
    <row r="43" spans="8:8" s="29" customFormat="1" x14ac:dyDescent="0.15">
      <c r="H43" s="32"/>
    </row>
    <row r="44" spans="8:8" s="29" customFormat="1" x14ac:dyDescent="0.15">
      <c r="H44" s="32"/>
    </row>
    <row r="45" spans="8:8" s="29" customFormat="1" x14ac:dyDescent="0.15">
      <c r="H45" s="32"/>
    </row>
    <row r="46" spans="8:8" s="29" customFormat="1" x14ac:dyDescent="0.15">
      <c r="H46" s="32"/>
    </row>
    <row r="47" spans="8:8" s="29" customFormat="1" x14ac:dyDescent="0.15">
      <c r="H47" s="32"/>
    </row>
    <row r="48" spans="8:8" s="29" customFormat="1" x14ac:dyDescent="0.15">
      <c r="H48" s="32"/>
    </row>
    <row r="49" spans="8:8" s="29" customFormat="1" x14ac:dyDescent="0.15">
      <c r="H49" s="32"/>
    </row>
    <row r="50" spans="8:8" s="29" customFormat="1" x14ac:dyDescent="0.15">
      <c r="H50" s="32"/>
    </row>
    <row r="51" spans="8:8" s="29" customFormat="1" x14ac:dyDescent="0.15">
      <c r="H51" s="32"/>
    </row>
    <row r="52" spans="8:8" s="29" customFormat="1" x14ac:dyDescent="0.15">
      <c r="H52" s="32"/>
    </row>
    <row r="53" spans="8:8" s="29" customFormat="1" x14ac:dyDescent="0.15">
      <c r="H53" s="32"/>
    </row>
    <row r="54" spans="8:8" s="29" customFormat="1" x14ac:dyDescent="0.15">
      <c r="H54" s="32"/>
    </row>
    <row r="55" spans="8:8" s="29" customFormat="1" x14ac:dyDescent="0.15">
      <c r="H55" s="32"/>
    </row>
    <row r="56" spans="8:8" s="29" customFormat="1" x14ac:dyDescent="0.15">
      <c r="H56" s="32"/>
    </row>
    <row r="57" spans="8:8" s="29" customFormat="1" x14ac:dyDescent="0.15">
      <c r="H57" s="32"/>
    </row>
    <row r="58" spans="8:8" s="29" customFormat="1" x14ac:dyDescent="0.15">
      <c r="H58" s="32"/>
    </row>
    <row r="59" spans="8:8" s="29" customFormat="1" x14ac:dyDescent="0.15">
      <c r="H59" s="32"/>
    </row>
    <row r="60" spans="8:8" s="29" customFormat="1" x14ac:dyDescent="0.15">
      <c r="H60" s="32"/>
    </row>
    <row r="61" spans="8:8" s="29" customFormat="1" x14ac:dyDescent="0.15">
      <c r="H61" s="32"/>
    </row>
    <row r="62" spans="8:8" s="29" customFormat="1" x14ac:dyDescent="0.15">
      <c r="H62" s="32"/>
    </row>
    <row r="63" spans="8:8" s="29" customFormat="1" x14ac:dyDescent="0.15">
      <c r="H63" s="32"/>
    </row>
    <row r="64" spans="8:8" s="29" customFormat="1" x14ac:dyDescent="0.15">
      <c r="H64" s="32"/>
    </row>
    <row r="65" spans="8:8" s="29" customFormat="1" x14ac:dyDescent="0.15">
      <c r="H65" s="32"/>
    </row>
    <row r="66" spans="8:8" s="29" customFormat="1" x14ac:dyDescent="0.15">
      <c r="H66" s="32"/>
    </row>
    <row r="67" spans="8:8" s="29" customFormat="1" x14ac:dyDescent="0.15">
      <c r="H67" s="32"/>
    </row>
    <row r="68" spans="8:8" s="29" customFormat="1" x14ac:dyDescent="0.15">
      <c r="H68" s="32"/>
    </row>
    <row r="69" spans="8:8" s="29" customFormat="1" x14ac:dyDescent="0.15">
      <c r="H69" s="32"/>
    </row>
    <row r="70" spans="8:8" s="29" customFormat="1" x14ac:dyDescent="0.15">
      <c r="H70" s="32"/>
    </row>
    <row r="71" spans="8:8" s="29" customFormat="1" x14ac:dyDescent="0.15">
      <c r="H71" s="32"/>
    </row>
    <row r="72" spans="8:8" s="29" customFormat="1" x14ac:dyDescent="0.15">
      <c r="H72" s="32"/>
    </row>
    <row r="73" spans="8:8" s="29" customFormat="1" x14ac:dyDescent="0.15">
      <c r="H73" s="32"/>
    </row>
    <row r="74" spans="8:8" s="29" customFormat="1" x14ac:dyDescent="0.15">
      <c r="H74" s="32"/>
    </row>
    <row r="75" spans="8:8" s="29" customFormat="1" x14ac:dyDescent="0.15">
      <c r="H75" s="32"/>
    </row>
    <row r="76" spans="8:8" s="29" customFormat="1" x14ac:dyDescent="0.15">
      <c r="H76" s="32"/>
    </row>
    <row r="77" spans="8:8" s="29" customFormat="1" x14ac:dyDescent="0.15">
      <c r="H77" s="32"/>
    </row>
    <row r="78" spans="8:8" s="29" customFormat="1" x14ac:dyDescent="0.15">
      <c r="H78" s="32"/>
    </row>
    <row r="79" spans="8:8" s="29" customFormat="1" x14ac:dyDescent="0.15">
      <c r="H79" s="32"/>
    </row>
    <row r="80" spans="8:8" s="29" customFormat="1" x14ac:dyDescent="0.15">
      <c r="H80" s="32"/>
    </row>
    <row r="81" spans="2:9" s="29" customFormat="1" x14ac:dyDescent="0.15">
      <c r="H81" s="32"/>
    </row>
    <row r="82" spans="2:9" s="29" customFormat="1" x14ac:dyDescent="0.15">
      <c r="H82" s="32"/>
    </row>
    <row r="83" spans="2:9" s="29" customFormat="1" x14ac:dyDescent="0.15">
      <c r="H83" s="32"/>
    </row>
    <row r="84" spans="2:9" s="29" customFormat="1" x14ac:dyDescent="0.15">
      <c r="H84" s="32"/>
    </row>
    <row r="85" spans="2:9" s="29" customFormat="1" x14ac:dyDescent="0.15">
      <c r="H85" s="32"/>
    </row>
    <row r="86" spans="2:9" s="29" customFormat="1" x14ac:dyDescent="0.15">
      <c r="H86" s="32"/>
    </row>
    <row r="87" spans="2:9" s="29" customFormat="1" x14ac:dyDescent="0.15">
      <c r="H87" s="32"/>
    </row>
    <row r="88" spans="2:9" s="29" customFormat="1" x14ac:dyDescent="0.15">
      <c r="H88" s="32"/>
    </row>
    <row r="89" spans="2:9" s="29" customFormat="1" x14ac:dyDescent="0.15">
      <c r="H89" s="32"/>
    </row>
    <row r="90" spans="2:9" s="29" customFormat="1" x14ac:dyDescent="0.15">
      <c r="H90" s="32"/>
    </row>
    <row r="91" spans="2:9" x14ac:dyDescent="0.15">
      <c r="B91" s="29"/>
      <c r="C91" s="29"/>
      <c r="D91" s="29"/>
      <c r="E91" s="29"/>
      <c r="F91" s="29"/>
      <c r="G91" s="29"/>
      <c r="H91" s="32"/>
      <c r="I91" s="29"/>
    </row>
    <row r="92" spans="2:9" x14ac:dyDescent="0.15">
      <c r="B92" s="29"/>
      <c r="C92" s="29"/>
      <c r="D92" s="29"/>
      <c r="E92" s="29"/>
      <c r="F92" s="29"/>
      <c r="G92" s="29"/>
      <c r="H92" s="32"/>
      <c r="I92" s="29"/>
    </row>
    <row r="93" spans="2:9" x14ac:dyDescent="0.15">
      <c r="B93" s="29"/>
      <c r="C93" s="29"/>
      <c r="D93" s="29"/>
      <c r="E93" s="29"/>
      <c r="F93" s="29"/>
      <c r="G93" s="29"/>
      <c r="H93" s="32"/>
      <c r="I93" s="29"/>
    </row>
    <row r="94" spans="2:9" x14ac:dyDescent="0.15">
      <c r="B94" s="29"/>
      <c r="C94" s="29"/>
      <c r="D94" s="29"/>
      <c r="E94" s="29"/>
      <c r="F94" s="29"/>
      <c r="G94" s="29"/>
      <c r="H94" s="32"/>
      <c r="I94" s="29"/>
    </row>
    <row r="95" spans="2:9" x14ac:dyDescent="0.15">
      <c r="B95" s="29"/>
      <c r="C95" s="29"/>
      <c r="D95" s="29"/>
      <c r="E95" s="29"/>
      <c r="F95" s="29"/>
      <c r="G95" s="29"/>
      <c r="H95" s="32"/>
      <c r="I95" s="29"/>
    </row>
    <row r="96" spans="2:9" x14ac:dyDescent="0.15">
      <c r="B96" s="29"/>
      <c r="C96" s="29"/>
      <c r="D96" s="29"/>
      <c r="E96" s="29"/>
      <c r="F96" s="29"/>
      <c r="G96" s="29"/>
      <c r="H96" s="32"/>
      <c r="I96" s="29"/>
    </row>
    <row r="97" spans="2:9" x14ac:dyDescent="0.15">
      <c r="B97" s="29"/>
      <c r="C97" s="29"/>
      <c r="D97" s="29"/>
      <c r="E97" s="29"/>
      <c r="F97" s="29"/>
      <c r="G97" s="29"/>
      <c r="H97" s="32"/>
      <c r="I97" s="29"/>
    </row>
    <row r="98" spans="2:9" x14ac:dyDescent="0.15">
      <c r="B98" s="29"/>
      <c r="C98" s="29"/>
      <c r="D98" s="29"/>
      <c r="E98" s="29"/>
      <c r="F98" s="29"/>
      <c r="G98" s="29"/>
      <c r="H98" s="32"/>
      <c r="I98" s="29"/>
    </row>
    <row r="99" spans="2:9" x14ac:dyDescent="0.15">
      <c r="B99" s="29"/>
      <c r="C99" s="29"/>
      <c r="D99" s="29"/>
      <c r="E99" s="29"/>
      <c r="F99" s="29"/>
      <c r="G99" s="29"/>
      <c r="H99" s="32"/>
      <c r="I99" s="29"/>
    </row>
    <row r="100" spans="2:9" x14ac:dyDescent="0.15">
      <c r="B100" s="29"/>
      <c r="C100" s="29"/>
      <c r="D100" s="29"/>
      <c r="E100" s="29"/>
      <c r="F100" s="29"/>
      <c r="G100" s="29"/>
      <c r="H100" s="32"/>
      <c r="I100" s="29"/>
    </row>
  </sheetData>
  <sheetProtection sheet="1" objects="1" scenarios="1" selectLockedCells="1"/>
  <mergeCells count="1">
    <mergeCell ref="C1:I1"/>
  </mergeCells>
  <phoneticPr fontId="1"/>
  <dataValidations count="3">
    <dataValidation imeMode="disabled" allowBlank="1" showInputMessage="1" showErrorMessage="1" sqref="F1:G1048576"/>
    <dataValidation type="list" allowBlank="1" showInputMessage="1" showErrorMessage="1" sqref="H3:H100">
      <formula1>"有/Yes,無/No,"</formula1>
    </dataValidation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0.59999389629810485"/>
    <pageSetUpPr fitToPage="1"/>
  </sheetPr>
  <dimension ref="A1:J101"/>
  <sheetViews>
    <sheetView zoomScale="85" zoomScaleNormal="85" workbookViewId="0">
      <pane ySplit="2" topLeftCell="A3" activePane="bottomLeft" state="frozen"/>
      <selection activeCell="I3" sqref="I3:K3"/>
      <selection pane="bottomLeft" activeCell="C3" sqref="C3"/>
    </sheetView>
  </sheetViews>
  <sheetFormatPr defaultRowHeight="15.75" x14ac:dyDescent="0.15"/>
  <cols>
    <col min="1" max="1" width="9.875" style="28" customWidth="1"/>
    <col min="2" max="2" width="73.375" style="28" customWidth="1"/>
    <col min="3" max="3" width="55.875" style="28" customWidth="1"/>
    <col min="4" max="4" width="35.75" style="28" customWidth="1"/>
    <col min="5" max="5" width="12.125" style="28" customWidth="1"/>
    <col min="6" max="6" width="9" style="28" customWidth="1"/>
    <col min="7" max="7" width="16.5" style="28" customWidth="1"/>
    <col min="8" max="8" width="13.125" style="28" customWidth="1"/>
    <col min="9" max="9" width="9.625" style="28" customWidth="1"/>
    <col min="10" max="16384" width="9" style="28"/>
  </cols>
  <sheetData>
    <row r="1" spans="1:10" x14ac:dyDescent="0.15">
      <c r="A1" s="37"/>
      <c r="B1" s="37" t="s">
        <v>208</v>
      </c>
      <c r="C1" s="37"/>
      <c r="D1" s="37"/>
      <c r="E1" s="37"/>
      <c r="F1" s="37"/>
      <c r="G1" s="37"/>
      <c r="H1" s="37"/>
      <c r="I1" s="37"/>
      <c r="J1" s="37"/>
    </row>
    <row r="2" spans="1:10" ht="47.25" x14ac:dyDescent="0.15">
      <c r="A2" s="38" t="s">
        <v>216</v>
      </c>
      <c r="B2" s="37" t="s">
        <v>6</v>
      </c>
      <c r="C2" s="37" t="s">
        <v>7</v>
      </c>
      <c r="D2" s="37" t="s">
        <v>209</v>
      </c>
      <c r="E2" s="38" t="s">
        <v>210</v>
      </c>
      <c r="F2" s="38" t="s">
        <v>83</v>
      </c>
      <c r="G2" s="37"/>
      <c r="H2" s="37"/>
      <c r="I2" s="37"/>
      <c r="J2" s="37"/>
    </row>
    <row r="3" spans="1:10" ht="17.25" customHeight="1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/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2">
    <dataValidation imeMode="disabled" allowBlank="1" showInputMessage="1" showErrorMessage="1" sqref="E1:F1048576 A1 A101:A1048576"/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39997558519241921"/>
    <pageSetUpPr fitToPage="1"/>
  </sheetPr>
  <dimension ref="A1:J101"/>
  <sheetViews>
    <sheetView zoomScale="85" zoomScaleNormal="85" workbookViewId="0">
      <pane xSplit="1" ySplit="2" topLeftCell="B3" activePane="bottomRight" state="frozen"/>
      <selection activeCell="I3" sqref="I3:K3"/>
      <selection pane="topRight" activeCell="I3" sqref="I3:K3"/>
      <selection pane="bottomLeft" activeCell="I3" sqref="I3:K3"/>
      <selection pane="bottomRight" activeCell="D6" sqref="D5:D6"/>
    </sheetView>
  </sheetViews>
  <sheetFormatPr defaultRowHeight="15.75" x14ac:dyDescent="0.15"/>
  <cols>
    <col min="1" max="1" width="9.875" style="28" customWidth="1"/>
    <col min="2" max="2" width="73.375" style="28" customWidth="1"/>
    <col min="3" max="3" width="55.875" style="28" customWidth="1"/>
    <col min="4" max="4" width="35.75" style="28" customWidth="1"/>
    <col min="5" max="5" width="12.125" style="28" customWidth="1"/>
    <col min="6" max="6" width="9" style="28" customWidth="1"/>
    <col min="7" max="7" width="16.5" style="28" customWidth="1"/>
    <col min="8" max="8" width="13.125" style="28" customWidth="1"/>
    <col min="9" max="9" width="9.625" style="28" customWidth="1"/>
    <col min="10" max="16384" width="9" style="28"/>
  </cols>
  <sheetData>
    <row r="1" spans="1:10" x14ac:dyDescent="0.15">
      <c r="A1" s="37"/>
      <c r="B1" s="37" t="s">
        <v>29</v>
      </c>
      <c r="C1" s="37" t="s">
        <v>212</v>
      </c>
      <c r="D1" s="37"/>
      <c r="E1" s="37"/>
      <c r="F1" s="37"/>
      <c r="G1" s="37"/>
      <c r="H1" s="37"/>
      <c r="I1" s="37"/>
      <c r="J1" s="37"/>
    </row>
    <row r="2" spans="1:10" ht="47.25" x14ac:dyDescent="0.15">
      <c r="A2" s="38" t="s">
        <v>216</v>
      </c>
      <c r="B2" s="37" t="s">
        <v>6</v>
      </c>
      <c r="C2" s="37" t="s">
        <v>7</v>
      </c>
      <c r="D2" s="37" t="s">
        <v>211</v>
      </c>
      <c r="E2" s="38" t="s">
        <v>210</v>
      </c>
      <c r="F2" s="38" t="s">
        <v>84</v>
      </c>
      <c r="G2" s="37"/>
      <c r="H2" s="37"/>
      <c r="I2" s="37"/>
      <c r="J2" s="37"/>
    </row>
    <row r="3" spans="1:10" x14ac:dyDescent="0.15">
      <c r="A3" s="29"/>
      <c r="B3" s="29"/>
      <c r="C3" s="29"/>
      <c r="D3" s="29"/>
      <c r="E3" s="29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29"/>
      <c r="G40" s="29"/>
      <c r="H40" s="29"/>
      <c r="I40" s="29"/>
    </row>
    <row r="41" spans="1:9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2">
    <dataValidation imeMode="disabled" allowBlank="1" showInputMessage="1" showErrorMessage="1" sqref="E1:F1048576 A1 A101:A1048576"/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-0.249977111117893"/>
    <pageSetUpPr fitToPage="1"/>
  </sheetPr>
  <dimension ref="A1:J101"/>
  <sheetViews>
    <sheetView zoomScale="85" zoomScaleNormal="85" workbookViewId="0">
      <pane ySplit="2" topLeftCell="A3" activePane="bottomLeft" state="frozen"/>
      <selection activeCell="I3" sqref="I3:K3"/>
      <selection pane="bottomLeft" activeCell="D26" sqref="D26"/>
    </sheetView>
  </sheetViews>
  <sheetFormatPr defaultRowHeight="15.75" x14ac:dyDescent="0.15"/>
  <cols>
    <col min="1" max="1" width="9.875" style="28" customWidth="1"/>
    <col min="2" max="4" width="27.375" style="28" customWidth="1"/>
    <col min="5" max="5" width="27.375" style="34" customWidth="1"/>
    <col min="6" max="16384" width="9" style="28"/>
  </cols>
  <sheetData>
    <row r="1" spans="1:10" x14ac:dyDescent="0.15">
      <c r="A1" s="37"/>
      <c r="B1" s="37" t="s">
        <v>30</v>
      </c>
      <c r="C1" s="37"/>
      <c r="D1" s="37"/>
      <c r="E1" s="149"/>
      <c r="F1" s="37"/>
      <c r="G1" s="37"/>
      <c r="H1" s="37"/>
      <c r="I1" s="37"/>
      <c r="J1" s="37"/>
    </row>
    <row r="2" spans="1:10" s="33" customFormat="1" ht="42" customHeight="1" x14ac:dyDescent="0.15">
      <c r="A2" s="38" t="s">
        <v>216</v>
      </c>
      <c r="B2" s="38" t="s">
        <v>8</v>
      </c>
      <c r="C2" s="38" t="s">
        <v>213</v>
      </c>
      <c r="D2" s="38" t="s">
        <v>214</v>
      </c>
      <c r="E2" s="150" t="s">
        <v>94</v>
      </c>
      <c r="F2" s="146"/>
      <c r="G2" s="146"/>
      <c r="H2" s="146"/>
      <c r="I2" s="146"/>
      <c r="J2" s="146"/>
    </row>
    <row r="3" spans="1:10" x14ac:dyDescent="0.15">
      <c r="A3" s="29"/>
      <c r="B3" s="29"/>
      <c r="C3" s="29"/>
      <c r="D3" s="29"/>
      <c r="E3" s="153"/>
      <c r="F3" s="29"/>
      <c r="G3" s="29"/>
      <c r="H3" s="29"/>
      <c r="I3" s="29"/>
    </row>
    <row r="4" spans="1:10" x14ac:dyDescent="0.15">
      <c r="A4" s="29"/>
      <c r="B4" s="29"/>
      <c r="C4" s="29"/>
      <c r="D4" s="29"/>
      <c r="E4" s="153"/>
      <c r="F4" s="29"/>
      <c r="G4" s="29"/>
      <c r="H4" s="29"/>
      <c r="I4" s="29"/>
    </row>
    <row r="5" spans="1:10" x14ac:dyDescent="0.15">
      <c r="A5" s="29"/>
      <c r="B5" s="29"/>
      <c r="C5" s="29"/>
      <c r="D5" s="29"/>
      <c r="E5" s="153"/>
      <c r="F5" s="29"/>
      <c r="G5" s="29"/>
      <c r="H5" s="29"/>
      <c r="I5" s="29"/>
    </row>
    <row r="6" spans="1:10" x14ac:dyDescent="0.15">
      <c r="A6" s="29"/>
      <c r="B6" s="29"/>
      <c r="C6" s="29"/>
      <c r="D6" s="29"/>
      <c r="E6" s="153"/>
      <c r="F6" s="29"/>
      <c r="G6" s="29"/>
      <c r="H6" s="29"/>
      <c r="I6" s="29"/>
    </row>
    <row r="7" spans="1:10" x14ac:dyDescent="0.15">
      <c r="A7" s="29"/>
      <c r="B7" s="29"/>
      <c r="C7" s="29"/>
      <c r="D7" s="29"/>
      <c r="E7" s="153"/>
      <c r="F7" s="29"/>
      <c r="G7" s="29"/>
      <c r="H7" s="29"/>
      <c r="I7" s="29"/>
    </row>
    <row r="8" spans="1:10" x14ac:dyDescent="0.15">
      <c r="A8" s="29"/>
      <c r="B8" s="29"/>
      <c r="C8" s="29"/>
      <c r="D8" s="29"/>
      <c r="E8" s="153"/>
      <c r="F8" s="29"/>
      <c r="G8" s="29"/>
      <c r="H8" s="29"/>
      <c r="I8" s="29"/>
    </row>
    <row r="9" spans="1:10" x14ac:dyDescent="0.15">
      <c r="A9" s="29"/>
      <c r="B9" s="29"/>
      <c r="C9" s="29"/>
      <c r="D9" s="29"/>
      <c r="E9" s="153"/>
      <c r="F9" s="29"/>
      <c r="G9" s="29"/>
      <c r="H9" s="29"/>
      <c r="I9" s="29"/>
    </row>
    <row r="10" spans="1:10" x14ac:dyDescent="0.15">
      <c r="A10" s="29"/>
      <c r="B10" s="29"/>
      <c r="C10" s="29"/>
      <c r="D10" s="29"/>
      <c r="E10" s="153"/>
      <c r="F10" s="29"/>
      <c r="G10" s="29"/>
      <c r="H10" s="29"/>
      <c r="I10" s="29"/>
    </row>
    <row r="11" spans="1:10" x14ac:dyDescent="0.15">
      <c r="A11" s="29"/>
      <c r="B11" s="29"/>
      <c r="C11" s="29"/>
      <c r="D11" s="29"/>
      <c r="E11" s="153"/>
      <c r="F11" s="29"/>
      <c r="G11" s="29"/>
      <c r="H11" s="29"/>
      <c r="I11" s="29"/>
    </row>
    <row r="12" spans="1:10" x14ac:dyDescent="0.15">
      <c r="A12" s="29"/>
      <c r="B12" s="29"/>
      <c r="C12" s="29"/>
      <c r="D12" s="29"/>
      <c r="E12" s="153"/>
      <c r="F12" s="29"/>
      <c r="G12" s="29"/>
      <c r="H12" s="29"/>
      <c r="I12" s="29"/>
    </row>
    <row r="13" spans="1:10" x14ac:dyDescent="0.15">
      <c r="A13" s="29"/>
      <c r="B13" s="29"/>
      <c r="C13" s="29"/>
      <c r="D13" s="29"/>
      <c r="E13" s="153"/>
      <c r="F13" s="29"/>
      <c r="G13" s="29"/>
      <c r="H13" s="29"/>
      <c r="I13" s="29"/>
    </row>
    <row r="14" spans="1:10" x14ac:dyDescent="0.15">
      <c r="A14" s="29"/>
      <c r="B14" s="29"/>
      <c r="C14" s="29"/>
      <c r="D14" s="29"/>
      <c r="E14" s="153"/>
      <c r="F14" s="29"/>
      <c r="G14" s="29"/>
      <c r="H14" s="29"/>
      <c r="I14" s="29"/>
    </row>
    <row r="15" spans="1:10" x14ac:dyDescent="0.15">
      <c r="A15" s="29"/>
      <c r="B15" s="29"/>
      <c r="C15" s="29"/>
      <c r="D15" s="29"/>
      <c r="E15" s="153"/>
      <c r="F15" s="29"/>
      <c r="G15" s="29"/>
      <c r="H15" s="29"/>
      <c r="I15" s="29"/>
    </row>
    <row r="16" spans="1:10" x14ac:dyDescent="0.15">
      <c r="A16" s="29"/>
      <c r="B16" s="29"/>
      <c r="C16" s="29"/>
      <c r="D16" s="29"/>
      <c r="E16" s="153"/>
      <c r="F16" s="29"/>
      <c r="G16" s="29"/>
      <c r="H16" s="29"/>
      <c r="I16" s="29"/>
    </row>
    <row r="17" spans="1:9" x14ac:dyDescent="0.15">
      <c r="A17" s="29"/>
      <c r="B17" s="29"/>
      <c r="C17" s="29"/>
      <c r="D17" s="29"/>
      <c r="E17" s="153"/>
      <c r="F17" s="29"/>
      <c r="G17" s="29"/>
      <c r="H17" s="29"/>
      <c r="I17" s="29"/>
    </row>
    <row r="18" spans="1:9" x14ac:dyDescent="0.15">
      <c r="A18" s="29"/>
      <c r="B18" s="29"/>
      <c r="C18" s="29"/>
      <c r="D18" s="29"/>
      <c r="E18" s="153"/>
      <c r="F18" s="29"/>
      <c r="G18" s="29"/>
      <c r="H18" s="29"/>
      <c r="I18" s="29"/>
    </row>
    <row r="19" spans="1:9" x14ac:dyDescent="0.15">
      <c r="A19" s="29"/>
      <c r="B19" s="29"/>
      <c r="C19" s="29"/>
      <c r="D19" s="29"/>
      <c r="E19" s="153"/>
      <c r="F19" s="29"/>
      <c r="G19" s="29"/>
      <c r="H19" s="29"/>
      <c r="I19" s="29"/>
    </row>
    <row r="20" spans="1:9" x14ac:dyDescent="0.15">
      <c r="A20" s="29"/>
      <c r="B20" s="29"/>
      <c r="C20" s="29"/>
      <c r="D20" s="29"/>
      <c r="E20" s="153"/>
      <c r="F20" s="29"/>
      <c r="G20" s="29"/>
      <c r="H20" s="29"/>
      <c r="I20" s="29"/>
    </row>
    <row r="21" spans="1:9" x14ac:dyDescent="0.15">
      <c r="A21" s="29"/>
      <c r="B21" s="29"/>
      <c r="C21" s="29"/>
      <c r="D21" s="29"/>
      <c r="E21" s="153"/>
      <c r="F21" s="29"/>
      <c r="G21" s="29"/>
      <c r="H21" s="29"/>
      <c r="I21" s="29"/>
    </row>
    <row r="22" spans="1:9" x14ac:dyDescent="0.15">
      <c r="A22" s="29"/>
      <c r="B22" s="29"/>
      <c r="C22" s="29"/>
      <c r="D22" s="29"/>
      <c r="E22" s="153"/>
      <c r="F22" s="29"/>
      <c r="G22" s="29"/>
      <c r="H22" s="29"/>
      <c r="I22" s="29"/>
    </row>
    <row r="23" spans="1:9" x14ac:dyDescent="0.15">
      <c r="A23" s="29"/>
      <c r="B23" s="29"/>
      <c r="C23" s="29"/>
      <c r="D23" s="29"/>
      <c r="E23" s="153"/>
      <c r="F23" s="29"/>
      <c r="G23" s="29"/>
      <c r="H23" s="29"/>
      <c r="I23" s="29"/>
    </row>
    <row r="24" spans="1:9" x14ac:dyDescent="0.15">
      <c r="A24" s="29"/>
      <c r="B24" s="29"/>
      <c r="C24" s="29"/>
      <c r="D24" s="29"/>
      <c r="E24" s="153"/>
      <c r="F24" s="29"/>
      <c r="G24" s="29"/>
      <c r="H24" s="29"/>
      <c r="I24" s="29"/>
    </row>
    <row r="25" spans="1:9" x14ac:dyDescent="0.15">
      <c r="A25" s="29"/>
      <c r="B25" s="29"/>
      <c r="C25" s="29"/>
      <c r="D25" s="29"/>
      <c r="E25" s="153"/>
      <c r="F25" s="29"/>
      <c r="G25" s="29"/>
      <c r="H25" s="29"/>
      <c r="I25" s="29"/>
    </row>
    <row r="26" spans="1:9" x14ac:dyDescent="0.15">
      <c r="A26" s="29"/>
      <c r="B26" s="29"/>
      <c r="C26" s="29"/>
      <c r="D26" s="29"/>
      <c r="E26" s="153"/>
      <c r="F26" s="29"/>
      <c r="G26" s="29"/>
      <c r="H26" s="29"/>
      <c r="I26" s="29"/>
    </row>
    <row r="27" spans="1:9" x14ac:dyDescent="0.15">
      <c r="A27" s="29"/>
      <c r="B27" s="29"/>
      <c r="C27" s="29"/>
      <c r="D27" s="29"/>
      <c r="E27" s="153"/>
      <c r="F27" s="29"/>
      <c r="G27" s="29"/>
      <c r="H27" s="29"/>
      <c r="I27" s="29"/>
    </row>
    <row r="28" spans="1:9" x14ac:dyDescent="0.15">
      <c r="A28" s="29"/>
      <c r="B28" s="29"/>
      <c r="C28" s="29"/>
      <c r="D28" s="29"/>
      <c r="E28" s="153"/>
      <c r="F28" s="29"/>
      <c r="G28" s="29"/>
      <c r="H28" s="29"/>
      <c r="I28" s="29"/>
    </row>
    <row r="29" spans="1:9" x14ac:dyDescent="0.15">
      <c r="A29" s="29"/>
      <c r="B29" s="29"/>
      <c r="C29" s="29"/>
      <c r="D29" s="29"/>
      <c r="E29" s="153"/>
      <c r="F29" s="29"/>
      <c r="G29" s="29"/>
      <c r="H29" s="29"/>
      <c r="I29" s="29"/>
    </row>
    <row r="30" spans="1:9" x14ac:dyDescent="0.15">
      <c r="A30" s="29"/>
      <c r="B30" s="29"/>
      <c r="C30" s="29"/>
      <c r="D30" s="29"/>
      <c r="E30" s="153"/>
      <c r="F30" s="29"/>
      <c r="G30" s="29"/>
      <c r="H30" s="29"/>
      <c r="I30" s="29"/>
    </row>
    <row r="31" spans="1:9" x14ac:dyDescent="0.15">
      <c r="A31" s="29"/>
      <c r="B31" s="29"/>
      <c r="C31" s="29"/>
      <c r="D31" s="29"/>
      <c r="E31" s="153"/>
      <c r="F31" s="29"/>
      <c r="G31" s="29"/>
      <c r="H31" s="29"/>
      <c r="I31" s="29"/>
    </row>
    <row r="32" spans="1:9" x14ac:dyDescent="0.15">
      <c r="A32" s="29"/>
      <c r="B32" s="29"/>
      <c r="C32" s="29"/>
      <c r="D32" s="29"/>
      <c r="E32" s="153"/>
      <c r="F32" s="29"/>
      <c r="G32" s="29"/>
      <c r="H32" s="29"/>
      <c r="I32" s="29"/>
    </row>
    <row r="33" spans="1:9" x14ac:dyDescent="0.15">
      <c r="A33" s="29"/>
      <c r="B33" s="29"/>
      <c r="C33" s="29"/>
      <c r="D33" s="29"/>
      <c r="E33" s="153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153"/>
      <c r="F34" s="29"/>
      <c r="G34" s="29"/>
      <c r="H34" s="29"/>
      <c r="I34" s="29"/>
    </row>
    <row r="35" spans="1:9" x14ac:dyDescent="0.15">
      <c r="A35" s="29"/>
      <c r="B35" s="29"/>
      <c r="C35" s="29"/>
      <c r="D35" s="29"/>
      <c r="E35" s="153"/>
      <c r="F35" s="29"/>
      <c r="G35" s="29"/>
      <c r="H35" s="29"/>
      <c r="I35" s="29"/>
    </row>
    <row r="36" spans="1:9" x14ac:dyDescent="0.15">
      <c r="A36" s="29"/>
      <c r="B36" s="29"/>
      <c r="C36" s="29"/>
      <c r="D36" s="29"/>
      <c r="E36" s="153"/>
      <c r="F36" s="29"/>
      <c r="G36" s="29"/>
      <c r="H36" s="29"/>
      <c r="I36" s="29"/>
    </row>
    <row r="37" spans="1:9" x14ac:dyDescent="0.15">
      <c r="A37" s="29"/>
      <c r="B37" s="29"/>
      <c r="C37" s="29"/>
      <c r="D37" s="29"/>
      <c r="E37" s="153"/>
      <c r="F37" s="29"/>
      <c r="G37" s="29"/>
      <c r="H37" s="29"/>
      <c r="I37" s="29"/>
    </row>
    <row r="38" spans="1:9" x14ac:dyDescent="0.15">
      <c r="A38" s="29"/>
      <c r="B38" s="29"/>
      <c r="C38" s="29"/>
      <c r="D38" s="29"/>
      <c r="E38" s="153"/>
      <c r="F38" s="29"/>
      <c r="G38" s="29"/>
      <c r="H38" s="29"/>
      <c r="I38" s="29"/>
    </row>
    <row r="39" spans="1:9" x14ac:dyDescent="0.15">
      <c r="A39" s="29"/>
      <c r="B39" s="29"/>
      <c r="C39" s="29"/>
      <c r="D39" s="29"/>
      <c r="E39" s="153"/>
      <c r="F39" s="29"/>
      <c r="G39" s="29"/>
      <c r="H39" s="29"/>
      <c r="I39" s="29"/>
    </row>
    <row r="40" spans="1:9" x14ac:dyDescent="0.15">
      <c r="A40" s="29"/>
      <c r="B40" s="29"/>
      <c r="C40" s="29"/>
      <c r="D40" s="29"/>
      <c r="E40" s="153"/>
      <c r="F40" s="29"/>
      <c r="G40" s="29"/>
      <c r="H40" s="29"/>
      <c r="I40" s="29"/>
    </row>
    <row r="41" spans="1:9" x14ac:dyDescent="0.15">
      <c r="A41" s="29"/>
      <c r="B41" s="29"/>
      <c r="C41" s="29"/>
      <c r="D41" s="29"/>
      <c r="E41" s="153"/>
      <c r="F41" s="29"/>
      <c r="G41" s="29"/>
      <c r="H41" s="29"/>
      <c r="I41" s="29"/>
    </row>
    <row r="42" spans="1:9" x14ac:dyDescent="0.15">
      <c r="A42" s="29"/>
      <c r="B42" s="29"/>
      <c r="C42" s="29"/>
      <c r="D42" s="29"/>
      <c r="E42" s="153"/>
      <c r="F42" s="29"/>
      <c r="G42" s="29"/>
      <c r="H42" s="29"/>
      <c r="I42" s="29"/>
    </row>
    <row r="43" spans="1:9" x14ac:dyDescent="0.15">
      <c r="A43" s="29"/>
      <c r="B43" s="29"/>
      <c r="C43" s="29"/>
      <c r="D43" s="29"/>
      <c r="E43" s="153"/>
      <c r="F43" s="29"/>
      <c r="G43" s="29"/>
      <c r="H43" s="29"/>
      <c r="I43" s="29"/>
    </row>
    <row r="44" spans="1:9" x14ac:dyDescent="0.15">
      <c r="A44" s="29"/>
      <c r="B44" s="29"/>
      <c r="C44" s="29"/>
      <c r="D44" s="29"/>
      <c r="E44" s="153"/>
      <c r="F44" s="29"/>
      <c r="G44" s="29"/>
      <c r="H44" s="29"/>
      <c r="I44" s="29"/>
    </row>
    <row r="45" spans="1:9" x14ac:dyDescent="0.15">
      <c r="A45" s="29"/>
      <c r="B45" s="29"/>
      <c r="C45" s="29"/>
      <c r="D45" s="29"/>
      <c r="E45" s="153"/>
      <c r="F45" s="29"/>
      <c r="G45" s="29"/>
      <c r="H45" s="29"/>
      <c r="I45" s="29"/>
    </row>
    <row r="46" spans="1:9" x14ac:dyDescent="0.15">
      <c r="A46" s="29"/>
      <c r="B46" s="29"/>
      <c r="C46" s="29"/>
      <c r="D46" s="29"/>
      <c r="E46" s="153"/>
      <c r="F46" s="29"/>
      <c r="G46" s="29"/>
      <c r="H46" s="29"/>
      <c r="I46" s="29"/>
    </row>
    <row r="47" spans="1:9" x14ac:dyDescent="0.15">
      <c r="A47" s="29"/>
      <c r="B47" s="29"/>
      <c r="C47" s="29"/>
      <c r="D47" s="29"/>
      <c r="E47" s="153"/>
      <c r="F47" s="29"/>
      <c r="G47" s="29"/>
      <c r="H47" s="29"/>
      <c r="I47" s="29"/>
    </row>
    <row r="48" spans="1:9" x14ac:dyDescent="0.15">
      <c r="A48" s="29"/>
      <c r="B48" s="29"/>
      <c r="C48" s="29"/>
      <c r="D48" s="29"/>
      <c r="E48" s="153"/>
      <c r="F48" s="29"/>
      <c r="G48" s="29"/>
      <c r="H48" s="29"/>
      <c r="I48" s="29"/>
    </row>
    <row r="49" spans="1:9" x14ac:dyDescent="0.15">
      <c r="A49" s="29"/>
      <c r="B49" s="29"/>
      <c r="C49" s="29"/>
      <c r="D49" s="29"/>
      <c r="E49" s="153"/>
      <c r="F49" s="29"/>
      <c r="G49" s="29"/>
      <c r="H49" s="29"/>
      <c r="I49" s="29"/>
    </row>
    <row r="50" spans="1:9" x14ac:dyDescent="0.15">
      <c r="A50" s="29"/>
      <c r="B50" s="29"/>
      <c r="C50" s="29"/>
      <c r="D50" s="29"/>
      <c r="E50" s="153"/>
      <c r="F50" s="29"/>
      <c r="G50" s="29"/>
      <c r="H50" s="29"/>
      <c r="I50" s="29"/>
    </row>
    <row r="51" spans="1:9" x14ac:dyDescent="0.15">
      <c r="A51" s="29"/>
      <c r="B51" s="29"/>
      <c r="C51" s="29"/>
      <c r="D51" s="29"/>
      <c r="E51" s="153"/>
      <c r="F51" s="29"/>
      <c r="G51" s="29"/>
      <c r="H51" s="29"/>
      <c r="I51" s="29"/>
    </row>
    <row r="52" spans="1:9" x14ac:dyDescent="0.15">
      <c r="A52" s="29"/>
      <c r="B52" s="29"/>
      <c r="C52" s="29"/>
      <c r="D52" s="29"/>
      <c r="E52" s="153"/>
      <c r="F52" s="29"/>
      <c r="G52" s="29"/>
      <c r="H52" s="29"/>
      <c r="I52" s="29"/>
    </row>
    <row r="53" spans="1:9" x14ac:dyDescent="0.15">
      <c r="A53" s="29"/>
      <c r="B53" s="29"/>
      <c r="C53" s="29"/>
      <c r="D53" s="29"/>
      <c r="E53" s="153"/>
      <c r="F53" s="29"/>
      <c r="G53" s="29"/>
      <c r="H53" s="29"/>
      <c r="I53" s="29"/>
    </row>
    <row r="54" spans="1:9" x14ac:dyDescent="0.15">
      <c r="A54" s="29"/>
      <c r="B54" s="29"/>
      <c r="C54" s="29"/>
      <c r="D54" s="29"/>
      <c r="E54" s="153"/>
      <c r="F54" s="29"/>
      <c r="G54" s="29"/>
      <c r="H54" s="29"/>
      <c r="I54" s="29"/>
    </row>
    <row r="55" spans="1:9" x14ac:dyDescent="0.15">
      <c r="A55" s="29"/>
      <c r="B55" s="29"/>
      <c r="C55" s="29"/>
      <c r="D55" s="29"/>
      <c r="E55" s="153"/>
      <c r="F55" s="29"/>
      <c r="G55" s="29"/>
      <c r="H55" s="29"/>
      <c r="I55" s="29"/>
    </row>
    <row r="56" spans="1:9" x14ac:dyDescent="0.15">
      <c r="A56" s="29"/>
      <c r="B56" s="29"/>
      <c r="C56" s="29"/>
      <c r="D56" s="29"/>
      <c r="E56" s="153"/>
      <c r="F56" s="29"/>
      <c r="G56" s="29"/>
      <c r="H56" s="29"/>
      <c r="I56" s="29"/>
    </row>
    <row r="57" spans="1:9" x14ac:dyDescent="0.15">
      <c r="A57" s="29"/>
      <c r="B57" s="29"/>
      <c r="C57" s="29"/>
      <c r="D57" s="29"/>
      <c r="E57" s="153"/>
      <c r="F57" s="29"/>
      <c r="G57" s="29"/>
      <c r="H57" s="29"/>
      <c r="I57" s="29"/>
    </row>
    <row r="58" spans="1:9" x14ac:dyDescent="0.15">
      <c r="A58" s="29"/>
      <c r="B58" s="29"/>
      <c r="C58" s="29"/>
      <c r="D58" s="29"/>
      <c r="E58" s="153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153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153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153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153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153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153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153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153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153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153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153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153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153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153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153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153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153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153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153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153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153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153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153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153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153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153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153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153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153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153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153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153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153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153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153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153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153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153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153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153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153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153"/>
      <c r="F100" s="2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2">
    <dataValidation imeMode="disabled" allowBlank="1" showInputMessage="1" showErrorMessage="1" sqref="E1:E1048576 A1 A101:A1048576"/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6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-0.499984740745262"/>
    <pageSetUpPr fitToPage="1"/>
  </sheetPr>
  <dimension ref="A1:J101"/>
  <sheetViews>
    <sheetView zoomScale="85" zoomScaleNormal="85" workbookViewId="0">
      <pane ySplit="2" topLeftCell="A3" activePane="bottomLeft" state="frozen"/>
      <selection activeCell="I3" sqref="I3:K3"/>
      <selection pane="bottomLeft" activeCell="A3" sqref="A3"/>
    </sheetView>
  </sheetViews>
  <sheetFormatPr defaultRowHeight="15.75" x14ac:dyDescent="0.15"/>
  <cols>
    <col min="1" max="1" width="9.875" style="28" customWidth="1"/>
    <col min="2" max="2" width="20" style="28" customWidth="1"/>
    <col min="3" max="3" width="17.625" style="28" customWidth="1"/>
    <col min="4" max="4" width="18.25" style="28" customWidth="1"/>
    <col min="5" max="5" width="27.25" style="28" customWidth="1"/>
    <col min="6" max="6" width="15.375" style="36" customWidth="1"/>
    <col min="7" max="16384" width="9" style="28"/>
  </cols>
  <sheetData>
    <row r="1" spans="1:10" x14ac:dyDescent="0.15">
      <c r="A1" s="37"/>
      <c r="B1" s="37" t="s">
        <v>31</v>
      </c>
      <c r="C1" s="37" t="s">
        <v>9</v>
      </c>
      <c r="D1" s="37"/>
      <c r="E1" s="37"/>
      <c r="F1" s="147"/>
      <c r="G1" s="37"/>
      <c r="H1" s="37"/>
      <c r="I1" s="37"/>
      <c r="J1" s="37"/>
    </row>
    <row r="2" spans="1:10" s="33" customFormat="1" ht="47.25" x14ac:dyDescent="0.15">
      <c r="A2" s="37" t="s">
        <v>93</v>
      </c>
      <c r="B2" s="38" t="s">
        <v>215</v>
      </c>
      <c r="C2" s="38" t="s">
        <v>25</v>
      </c>
      <c r="D2" s="38" t="s">
        <v>26</v>
      </c>
      <c r="E2" s="38" t="s">
        <v>10</v>
      </c>
      <c r="F2" s="148" t="s">
        <v>27</v>
      </c>
      <c r="G2" s="37"/>
      <c r="H2" s="146"/>
      <c r="I2" s="146"/>
      <c r="J2" s="146"/>
    </row>
    <row r="3" spans="1:10" x14ac:dyDescent="0.15">
      <c r="A3" s="29"/>
      <c r="B3" s="29"/>
      <c r="C3" s="29"/>
      <c r="D3" s="29"/>
      <c r="E3" s="29"/>
      <c r="F3" s="39"/>
      <c r="G3" s="29"/>
      <c r="H3" s="29"/>
      <c r="I3" s="29"/>
    </row>
    <row r="4" spans="1:10" x14ac:dyDescent="0.15">
      <c r="A4" s="29"/>
      <c r="B4" s="29"/>
      <c r="C4" s="29"/>
      <c r="D4" s="29"/>
      <c r="E4" s="29"/>
      <c r="F4" s="39"/>
      <c r="G4" s="29"/>
      <c r="H4" s="29"/>
      <c r="I4" s="29"/>
    </row>
    <row r="5" spans="1:10" x14ac:dyDescent="0.15">
      <c r="A5" s="29"/>
      <c r="B5" s="29"/>
      <c r="C5" s="29"/>
      <c r="D5" s="29"/>
      <c r="E5" s="29"/>
      <c r="F5" s="39"/>
      <c r="G5" s="29"/>
      <c r="H5" s="29"/>
      <c r="I5" s="29"/>
    </row>
    <row r="6" spans="1:10" x14ac:dyDescent="0.15">
      <c r="A6" s="29"/>
      <c r="B6" s="29"/>
      <c r="C6" s="29"/>
      <c r="D6" s="29"/>
      <c r="E6" s="29"/>
      <c r="F6" s="39"/>
      <c r="G6" s="29"/>
      <c r="H6" s="29"/>
      <c r="I6" s="29"/>
    </row>
    <row r="7" spans="1:10" x14ac:dyDescent="0.15">
      <c r="A7" s="29"/>
      <c r="B7" s="29"/>
      <c r="C7" s="29"/>
      <c r="D7" s="29"/>
      <c r="E7" s="29"/>
      <c r="F7" s="39"/>
      <c r="G7" s="29"/>
      <c r="H7" s="29"/>
      <c r="I7" s="29"/>
    </row>
    <row r="8" spans="1:10" x14ac:dyDescent="0.15">
      <c r="A8" s="29"/>
      <c r="B8" s="29"/>
      <c r="C8" s="29"/>
      <c r="D8" s="29"/>
      <c r="E8" s="29"/>
      <c r="F8" s="39"/>
      <c r="G8" s="29"/>
      <c r="H8" s="29"/>
      <c r="I8" s="29"/>
    </row>
    <row r="9" spans="1:10" x14ac:dyDescent="0.15">
      <c r="A9" s="29"/>
      <c r="B9" s="29"/>
      <c r="C9" s="29"/>
      <c r="D9" s="29"/>
      <c r="E9" s="29"/>
      <c r="F9" s="39"/>
      <c r="G9" s="29"/>
      <c r="H9" s="29"/>
      <c r="I9" s="29"/>
    </row>
    <row r="10" spans="1:10" x14ac:dyDescent="0.15">
      <c r="A10" s="29"/>
      <c r="B10" s="29"/>
      <c r="C10" s="29"/>
      <c r="D10" s="29"/>
      <c r="E10" s="29"/>
      <c r="F10" s="39"/>
      <c r="G10" s="29"/>
      <c r="H10" s="29"/>
      <c r="I10" s="29"/>
    </row>
    <row r="11" spans="1:10" x14ac:dyDescent="0.15">
      <c r="A11" s="29"/>
      <c r="B11" s="29"/>
      <c r="C11" s="29"/>
      <c r="D11" s="29"/>
      <c r="E11" s="29"/>
      <c r="F11" s="39"/>
      <c r="G11" s="29"/>
      <c r="H11" s="29"/>
      <c r="I11" s="29"/>
    </row>
    <row r="12" spans="1:10" x14ac:dyDescent="0.15">
      <c r="A12" s="29"/>
      <c r="B12" s="29"/>
      <c r="C12" s="29"/>
      <c r="D12" s="29"/>
      <c r="E12" s="29"/>
      <c r="F12" s="39"/>
      <c r="G12" s="29"/>
      <c r="H12" s="29"/>
      <c r="I12" s="29"/>
    </row>
    <row r="13" spans="1:10" x14ac:dyDescent="0.15">
      <c r="A13" s="29"/>
      <c r="B13" s="29"/>
      <c r="C13" s="29"/>
      <c r="D13" s="29"/>
      <c r="E13" s="29"/>
      <c r="F13" s="39"/>
      <c r="G13" s="29"/>
      <c r="H13" s="29"/>
      <c r="I13" s="29"/>
    </row>
    <row r="14" spans="1:10" x14ac:dyDescent="0.15">
      <c r="A14" s="29"/>
      <c r="B14" s="29"/>
      <c r="C14" s="29"/>
      <c r="D14" s="29"/>
      <c r="E14" s="29"/>
      <c r="F14" s="39"/>
      <c r="G14" s="29"/>
      <c r="H14" s="29"/>
      <c r="I14" s="29"/>
    </row>
    <row r="15" spans="1:10" x14ac:dyDescent="0.15">
      <c r="A15" s="29"/>
      <c r="B15" s="29"/>
      <c r="C15" s="29"/>
      <c r="D15" s="29"/>
      <c r="E15" s="29"/>
      <c r="F15" s="39"/>
      <c r="G15" s="29"/>
      <c r="H15" s="29"/>
      <c r="I15" s="29"/>
    </row>
    <row r="16" spans="1:10" x14ac:dyDescent="0.15">
      <c r="A16" s="29"/>
      <c r="B16" s="29"/>
      <c r="C16" s="29"/>
      <c r="D16" s="29"/>
      <c r="E16" s="29"/>
      <c r="F16" s="39"/>
      <c r="G16" s="29"/>
      <c r="H16" s="29"/>
      <c r="I16" s="29"/>
    </row>
    <row r="17" spans="1:9" x14ac:dyDescent="0.15">
      <c r="A17" s="29"/>
      <c r="B17" s="29"/>
      <c r="C17" s="29"/>
      <c r="D17" s="29"/>
      <c r="E17" s="29"/>
      <c r="F17" s="39"/>
      <c r="G17" s="29"/>
      <c r="H17" s="29"/>
      <c r="I17" s="29"/>
    </row>
    <row r="18" spans="1:9" x14ac:dyDescent="0.15">
      <c r="A18" s="29"/>
      <c r="B18" s="29"/>
      <c r="C18" s="29"/>
      <c r="D18" s="29"/>
      <c r="E18" s="29"/>
      <c r="F18" s="39"/>
      <c r="G18" s="29"/>
      <c r="H18" s="29"/>
      <c r="I18" s="29"/>
    </row>
    <row r="19" spans="1:9" x14ac:dyDescent="0.15">
      <c r="A19" s="29"/>
      <c r="B19" s="29"/>
      <c r="C19" s="29"/>
      <c r="D19" s="29"/>
      <c r="E19" s="29"/>
      <c r="F19" s="39"/>
      <c r="G19" s="29"/>
      <c r="H19" s="29"/>
      <c r="I19" s="29"/>
    </row>
    <row r="20" spans="1:9" x14ac:dyDescent="0.15">
      <c r="A20" s="29"/>
      <c r="B20" s="29"/>
      <c r="C20" s="29"/>
      <c r="D20" s="29"/>
      <c r="E20" s="29"/>
      <c r="F20" s="39"/>
      <c r="G20" s="29"/>
      <c r="H20" s="29"/>
      <c r="I20" s="29"/>
    </row>
    <row r="21" spans="1:9" x14ac:dyDescent="0.15">
      <c r="A21" s="29"/>
      <c r="B21" s="29"/>
      <c r="C21" s="29"/>
      <c r="D21" s="29"/>
      <c r="E21" s="29"/>
      <c r="F21" s="39"/>
      <c r="G21" s="29"/>
      <c r="H21" s="29"/>
      <c r="I21" s="29"/>
    </row>
    <row r="22" spans="1:9" x14ac:dyDescent="0.15">
      <c r="A22" s="29"/>
      <c r="B22" s="29"/>
      <c r="C22" s="29"/>
      <c r="D22" s="29"/>
      <c r="E22" s="29"/>
      <c r="F22" s="39"/>
      <c r="G22" s="29"/>
      <c r="H22" s="29"/>
      <c r="I22" s="29"/>
    </row>
    <row r="23" spans="1:9" x14ac:dyDescent="0.15">
      <c r="A23" s="29"/>
      <c r="B23" s="29"/>
      <c r="C23" s="29"/>
      <c r="D23" s="29"/>
      <c r="E23" s="29"/>
      <c r="F23" s="39"/>
      <c r="G23" s="29"/>
      <c r="H23" s="29"/>
      <c r="I23" s="29"/>
    </row>
    <row r="24" spans="1:9" x14ac:dyDescent="0.15">
      <c r="A24" s="29"/>
      <c r="B24" s="29"/>
      <c r="C24" s="29"/>
      <c r="D24" s="29"/>
      <c r="E24" s="29"/>
      <c r="F24" s="39"/>
      <c r="G24" s="29"/>
      <c r="H24" s="29"/>
      <c r="I24" s="29"/>
    </row>
    <row r="25" spans="1:9" x14ac:dyDescent="0.15">
      <c r="A25" s="29"/>
      <c r="B25" s="29"/>
      <c r="C25" s="29"/>
      <c r="D25" s="29"/>
      <c r="E25" s="29"/>
      <c r="F25" s="39"/>
      <c r="G25" s="29"/>
      <c r="H25" s="29"/>
      <c r="I25" s="29"/>
    </row>
    <row r="26" spans="1:9" x14ac:dyDescent="0.15">
      <c r="A26" s="29"/>
      <c r="B26" s="29"/>
      <c r="C26" s="29"/>
      <c r="D26" s="29"/>
      <c r="E26" s="29"/>
      <c r="F26" s="39"/>
      <c r="G26" s="29"/>
      <c r="H26" s="29"/>
      <c r="I26" s="29"/>
    </row>
    <row r="27" spans="1:9" x14ac:dyDescent="0.15">
      <c r="A27" s="29"/>
      <c r="B27" s="29"/>
      <c r="C27" s="29"/>
      <c r="D27" s="29"/>
      <c r="E27" s="29"/>
      <c r="F27" s="39"/>
      <c r="G27" s="29"/>
      <c r="H27" s="29"/>
      <c r="I27" s="29"/>
    </row>
    <row r="28" spans="1:9" x14ac:dyDescent="0.15">
      <c r="A28" s="29"/>
      <c r="B28" s="29"/>
      <c r="C28" s="29"/>
      <c r="D28" s="29"/>
      <c r="E28" s="29"/>
      <c r="F28" s="39"/>
      <c r="G28" s="29"/>
      <c r="H28" s="29"/>
      <c r="I28" s="29"/>
    </row>
    <row r="29" spans="1:9" x14ac:dyDescent="0.15">
      <c r="A29" s="29"/>
      <c r="B29" s="29"/>
      <c r="C29" s="29"/>
      <c r="D29" s="29"/>
      <c r="E29" s="29"/>
      <c r="F29" s="39"/>
      <c r="G29" s="29"/>
      <c r="H29" s="29"/>
      <c r="I29" s="29"/>
    </row>
    <row r="30" spans="1:9" x14ac:dyDescent="0.15">
      <c r="A30" s="29"/>
      <c r="B30" s="29"/>
      <c r="C30" s="29"/>
      <c r="D30" s="29"/>
      <c r="E30" s="29"/>
      <c r="F30" s="39"/>
      <c r="G30" s="29"/>
      <c r="H30" s="29"/>
      <c r="I30" s="29"/>
    </row>
    <row r="31" spans="1:9" x14ac:dyDescent="0.15">
      <c r="A31" s="29"/>
      <c r="B31" s="29"/>
      <c r="C31" s="29"/>
      <c r="D31" s="29"/>
      <c r="E31" s="29"/>
      <c r="F31" s="39"/>
      <c r="G31" s="29"/>
      <c r="H31" s="29"/>
      <c r="I31" s="29"/>
    </row>
    <row r="32" spans="1:9" x14ac:dyDescent="0.15">
      <c r="A32" s="29"/>
      <c r="B32" s="29"/>
      <c r="C32" s="29"/>
      <c r="D32" s="29"/>
      <c r="E32" s="29"/>
      <c r="F32" s="39"/>
      <c r="G32" s="29"/>
      <c r="H32" s="29"/>
      <c r="I32" s="29"/>
    </row>
    <row r="33" spans="1:9" x14ac:dyDescent="0.15">
      <c r="A33" s="29"/>
      <c r="B33" s="29"/>
      <c r="C33" s="29"/>
      <c r="D33" s="29"/>
      <c r="E33" s="29"/>
      <c r="F33" s="3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39"/>
      <c r="G34" s="29"/>
      <c r="H34" s="29"/>
      <c r="I34" s="29"/>
    </row>
    <row r="35" spans="1:9" x14ac:dyDescent="0.15">
      <c r="A35" s="29"/>
      <c r="B35" s="29"/>
      <c r="C35" s="29"/>
      <c r="D35" s="29"/>
      <c r="E35" s="29"/>
      <c r="F35" s="39"/>
      <c r="G35" s="29"/>
      <c r="H35" s="29"/>
      <c r="I35" s="29"/>
    </row>
    <row r="36" spans="1:9" x14ac:dyDescent="0.15">
      <c r="A36" s="29"/>
      <c r="B36" s="29"/>
      <c r="C36" s="29"/>
      <c r="D36" s="29"/>
      <c r="E36" s="29"/>
      <c r="F36" s="39"/>
      <c r="G36" s="29"/>
      <c r="H36" s="29"/>
      <c r="I36" s="29"/>
    </row>
    <row r="37" spans="1:9" x14ac:dyDescent="0.15">
      <c r="A37" s="29"/>
      <c r="B37" s="29"/>
      <c r="C37" s="29"/>
      <c r="D37" s="29"/>
      <c r="E37" s="29"/>
      <c r="F37" s="39"/>
      <c r="G37" s="29"/>
      <c r="H37" s="29"/>
      <c r="I37" s="29"/>
    </row>
    <row r="38" spans="1:9" x14ac:dyDescent="0.15">
      <c r="A38" s="29"/>
      <c r="B38" s="29"/>
      <c r="C38" s="29"/>
      <c r="D38" s="29"/>
      <c r="E38" s="29"/>
      <c r="F38" s="39"/>
      <c r="G38" s="29"/>
      <c r="H38" s="29"/>
      <c r="I38" s="29"/>
    </row>
    <row r="39" spans="1:9" x14ac:dyDescent="0.15">
      <c r="A39" s="29"/>
      <c r="B39" s="29"/>
      <c r="C39" s="29"/>
      <c r="D39" s="29"/>
      <c r="E39" s="29"/>
      <c r="F39" s="39"/>
      <c r="G39" s="29"/>
      <c r="H39" s="29"/>
      <c r="I39" s="29"/>
    </row>
    <row r="40" spans="1:9" x14ac:dyDescent="0.15">
      <c r="A40" s="29"/>
      <c r="B40" s="29"/>
      <c r="C40" s="29"/>
      <c r="D40" s="29"/>
      <c r="E40" s="29"/>
      <c r="F40" s="39"/>
      <c r="G40" s="29"/>
      <c r="H40" s="29"/>
      <c r="I40" s="29"/>
    </row>
    <row r="41" spans="1:9" x14ac:dyDescent="0.15">
      <c r="A41" s="29"/>
      <c r="B41" s="29"/>
      <c r="C41" s="29"/>
      <c r="D41" s="29"/>
      <c r="E41" s="29"/>
      <c r="F41" s="39"/>
      <c r="G41" s="29"/>
      <c r="H41" s="29"/>
      <c r="I41" s="29"/>
    </row>
    <row r="42" spans="1:9" x14ac:dyDescent="0.15">
      <c r="A42" s="29"/>
      <c r="B42" s="29"/>
      <c r="C42" s="29"/>
      <c r="D42" s="29"/>
      <c r="E42" s="29"/>
      <c r="F42" s="39"/>
      <c r="G42" s="29"/>
      <c r="H42" s="29"/>
      <c r="I42" s="29"/>
    </row>
    <row r="43" spans="1:9" x14ac:dyDescent="0.15">
      <c r="A43" s="29"/>
      <c r="B43" s="29"/>
      <c r="C43" s="29"/>
      <c r="D43" s="29"/>
      <c r="E43" s="29"/>
      <c r="F43" s="39"/>
      <c r="G43" s="29"/>
      <c r="H43" s="29"/>
      <c r="I43" s="29"/>
    </row>
    <row r="44" spans="1:9" x14ac:dyDescent="0.15">
      <c r="A44" s="29"/>
      <c r="B44" s="29"/>
      <c r="C44" s="29"/>
      <c r="D44" s="29"/>
      <c r="E44" s="29"/>
      <c r="F44" s="39"/>
      <c r="G44" s="29"/>
      <c r="H44" s="29"/>
      <c r="I44" s="29"/>
    </row>
    <row r="45" spans="1:9" x14ac:dyDescent="0.15">
      <c r="A45" s="29"/>
      <c r="B45" s="29"/>
      <c r="C45" s="29"/>
      <c r="D45" s="29"/>
      <c r="E45" s="29"/>
      <c r="F45" s="39"/>
      <c r="G45" s="29"/>
      <c r="H45" s="29"/>
      <c r="I45" s="29"/>
    </row>
    <row r="46" spans="1:9" x14ac:dyDescent="0.15">
      <c r="A46" s="29"/>
      <c r="B46" s="29"/>
      <c r="C46" s="29"/>
      <c r="D46" s="29"/>
      <c r="E46" s="29"/>
      <c r="F46" s="39"/>
      <c r="G46" s="29"/>
      <c r="H46" s="29"/>
      <c r="I46" s="29"/>
    </row>
    <row r="47" spans="1:9" x14ac:dyDescent="0.15">
      <c r="A47" s="29"/>
      <c r="B47" s="29"/>
      <c r="C47" s="29"/>
      <c r="D47" s="29"/>
      <c r="E47" s="29"/>
      <c r="F47" s="39"/>
      <c r="G47" s="29"/>
      <c r="H47" s="29"/>
      <c r="I47" s="29"/>
    </row>
    <row r="48" spans="1:9" x14ac:dyDescent="0.15">
      <c r="A48" s="29"/>
      <c r="B48" s="29"/>
      <c r="C48" s="29"/>
      <c r="D48" s="29"/>
      <c r="E48" s="29"/>
      <c r="F48" s="39"/>
      <c r="G48" s="29"/>
      <c r="H48" s="29"/>
      <c r="I48" s="29"/>
    </row>
    <row r="49" spans="1:9" x14ac:dyDescent="0.15">
      <c r="A49" s="29"/>
      <c r="B49" s="29"/>
      <c r="C49" s="29"/>
      <c r="D49" s="29"/>
      <c r="E49" s="29"/>
      <c r="F49" s="39"/>
      <c r="G49" s="29"/>
      <c r="H49" s="29"/>
      <c r="I49" s="29"/>
    </row>
    <row r="50" spans="1:9" x14ac:dyDescent="0.15">
      <c r="A50" s="29"/>
      <c r="B50" s="29"/>
      <c r="C50" s="29"/>
      <c r="D50" s="29"/>
      <c r="E50" s="29"/>
      <c r="F50" s="39"/>
      <c r="G50" s="29"/>
      <c r="H50" s="29"/>
      <c r="I50" s="29"/>
    </row>
    <row r="51" spans="1:9" x14ac:dyDescent="0.15">
      <c r="A51" s="29"/>
      <c r="B51" s="29"/>
      <c r="C51" s="29"/>
      <c r="D51" s="29"/>
      <c r="E51" s="29"/>
      <c r="F51" s="39"/>
      <c r="G51" s="29"/>
      <c r="H51" s="29"/>
      <c r="I51" s="29"/>
    </row>
    <row r="52" spans="1:9" x14ac:dyDescent="0.15">
      <c r="A52" s="29"/>
      <c r="B52" s="29"/>
      <c r="C52" s="29"/>
      <c r="D52" s="29"/>
      <c r="E52" s="29"/>
      <c r="F52" s="39"/>
      <c r="G52" s="29"/>
      <c r="H52" s="29"/>
      <c r="I52" s="29"/>
    </row>
    <row r="53" spans="1:9" x14ac:dyDescent="0.15">
      <c r="A53" s="29"/>
      <c r="B53" s="29"/>
      <c r="C53" s="29"/>
      <c r="D53" s="29"/>
      <c r="E53" s="29"/>
      <c r="F53" s="39"/>
      <c r="G53" s="29"/>
      <c r="H53" s="29"/>
      <c r="I53" s="29"/>
    </row>
    <row r="54" spans="1:9" x14ac:dyDescent="0.15">
      <c r="A54" s="29"/>
      <c r="B54" s="29"/>
      <c r="C54" s="29"/>
      <c r="D54" s="29"/>
      <c r="E54" s="29"/>
      <c r="F54" s="39"/>
      <c r="G54" s="29"/>
      <c r="H54" s="29"/>
      <c r="I54" s="29"/>
    </row>
    <row r="55" spans="1:9" x14ac:dyDescent="0.15">
      <c r="A55" s="29"/>
      <c r="B55" s="29"/>
      <c r="C55" s="29"/>
      <c r="D55" s="29"/>
      <c r="E55" s="29"/>
      <c r="F55" s="39"/>
      <c r="G55" s="29"/>
      <c r="H55" s="29"/>
      <c r="I55" s="29"/>
    </row>
    <row r="56" spans="1:9" x14ac:dyDescent="0.15">
      <c r="A56" s="29"/>
      <c r="B56" s="29"/>
      <c r="C56" s="29"/>
      <c r="D56" s="29"/>
      <c r="E56" s="29"/>
      <c r="F56" s="39"/>
      <c r="G56" s="29"/>
      <c r="H56" s="29"/>
      <c r="I56" s="29"/>
    </row>
    <row r="57" spans="1:9" x14ac:dyDescent="0.15">
      <c r="A57" s="29"/>
      <c r="B57" s="29"/>
      <c r="C57" s="29"/>
      <c r="D57" s="29"/>
      <c r="E57" s="29"/>
      <c r="F57" s="39"/>
      <c r="G57" s="29"/>
      <c r="H57" s="29"/>
      <c r="I57" s="29"/>
    </row>
    <row r="58" spans="1:9" x14ac:dyDescent="0.15">
      <c r="A58" s="29"/>
      <c r="B58" s="29"/>
      <c r="C58" s="29"/>
      <c r="D58" s="29"/>
      <c r="E58" s="29"/>
      <c r="F58" s="3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3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3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3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3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3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3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3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3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3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3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3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3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3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3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3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3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3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3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3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3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3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3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3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3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3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3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3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3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3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3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3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3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3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3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3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3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3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3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3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3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3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39"/>
      <c r="G100" s="29"/>
      <c r="H100" s="29"/>
      <c r="I100" s="29"/>
    </row>
    <row r="101" spans="1:9" x14ac:dyDescent="0.15">
      <c r="A101" s="29"/>
    </row>
  </sheetData>
  <sheetProtection sheet="1" objects="1" scenarios="1" selectLockedCells="1"/>
  <phoneticPr fontId="1"/>
  <dataValidations count="2">
    <dataValidation imeMode="disabled" allowBlank="1" showInputMessage="1" showErrorMessage="1" sqref="F1:F1048576 A1 A101:A1048576"/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79998168889431442"/>
    <pageSetUpPr fitToPage="1"/>
  </sheetPr>
  <dimension ref="A1:J129"/>
  <sheetViews>
    <sheetView zoomScale="85" zoomScaleNormal="85" workbookViewId="0">
      <pane ySplit="2" topLeftCell="A3" activePane="bottomLeft" state="frozen"/>
      <selection activeCell="I3" sqref="I3:K3"/>
      <selection pane="bottomLeft" activeCell="A3" sqref="A3"/>
    </sheetView>
  </sheetViews>
  <sheetFormatPr defaultRowHeight="15.75" x14ac:dyDescent="0.15"/>
  <cols>
    <col min="1" max="1" width="9.875" style="28" customWidth="1"/>
    <col min="2" max="2" width="32.375" style="28" customWidth="1"/>
    <col min="3" max="3" width="32" style="28" customWidth="1"/>
    <col min="4" max="4" width="26.125" style="28" customWidth="1"/>
    <col min="5" max="5" width="18.125" style="28" customWidth="1"/>
    <col min="6" max="6" width="17.125" style="28" customWidth="1"/>
    <col min="7" max="7" width="11.5" style="28" customWidth="1"/>
    <col min="8" max="8" width="9" style="28"/>
    <col min="9" max="9" width="16.125" style="28" customWidth="1"/>
    <col min="10" max="10" width="11.625" style="28" customWidth="1"/>
    <col min="11" max="16384" width="9" style="28"/>
  </cols>
  <sheetData>
    <row r="1" spans="1:10" s="37" customFormat="1" ht="46.5" customHeight="1" x14ac:dyDescent="0.15">
      <c r="B1" s="38" t="s">
        <v>219</v>
      </c>
      <c r="C1" s="314" t="s">
        <v>218</v>
      </c>
      <c r="D1" s="314"/>
      <c r="E1" s="314"/>
      <c r="F1" s="314"/>
      <c r="G1" s="314"/>
      <c r="H1" s="314"/>
      <c r="I1" s="314"/>
      <c r="J1" s="314"/>
    </row>
    <row r="2" spans="1:10" s="37" customFormat="1" ht="49.5" customHeight="1" x14ac:dyDescent="0.15">
      <c r="A2" s="38" t="s">
        <v>216</v>
      </c>
      <c r="B2" s="37" t="s">
        <v>11</v>
      </c>
      <c r="C2" s="38" t="s">
        <v>85</v>
      </c>
      <c r="D2" s="38" t="s">
        <v>12</v>
      </c>
      <c r="E2" s="38" t="s">
        <v>13</v>
      </c>
      <c r="F2" s="38" t="s">
        <v>28</v>
      </c>
      <c r="G2" s="38" t="s">
        <v>217</v>
      </c>
      <c r="H2" s="38" t="s">
        <v>15</v>
      </c>
      <c r="I2" s="38" t="s">
        <v>86</v>
      </c>
      <c r="J2" s="38" t="s">
        <v>207</v>
      </c>
    </row>
    <row r="3" spans="1:10" s="29" customFormat="1" ht="12" customHeight="1" x14ac:dyDescent="0.15">
      <c r="F3" s="39"/>
      <c r="J3" s="40"/>
    </row>
    <row r="4" spans="1:10" s="29" customFormat="1" x14ac:dyDescent="0.15"/>
    <row r="5" spans="1:10" s="29" customFormat="1" x14ac:dyDescent="0.15"/>
    <row r="6" spans="1:10" s="29" customFormat="1" x14ac:dyDescent="0.15">
      <c r="F6" s="39"/>
    </row>
    <row r="7" spans="1:10" s="29" customFormat="1" x14ac:dyDescent="0.15"/>
    <row r="8" spans="1:10" s="29" customFormat="1" x14ac:dyDescent="0.15"/>
    <row r="9" spans="1:10" s="29" customFormat="1" x14ac:dyDescent="0.15"/>
    <row r="10" spans="1:10" s="29" customFormat="1" x14ac:dyDescent="0.15"/>
    <row r="11" spans="1:10" s="29" customFormat="1" x14ac:dyDescent="0.15"/>
    <row r="12" spans="1:10" s="29" customFormat="1" x14ac:dyDescent="0.15"/>
    <row r="13" spans="1:10" s="29" customFormat="1" x14ac:dyDescent="0.15"/>
    <row r="14" spans="1:10" s="29" customFormat="1" x14ac:dyDescent="0.15"/>
    <row r="15" spans="1:10" s="29" customFormat="1" x14ac:dyDescent="0.15"/>
    <row r="16" spans="1:10" s="29" customFormat="1" x14ac:dyDescent="0.15"/>
    <row r="17" s="29" customFormat="1" x14ac:dyDescent="0.15"/>
    <row r="18" s="29" customFormat="1" x14ac:dyDescent="0.15"/>
    <row r="19" s="29" customFormat="1" x14ac:dyDescent="0.15"/>
    <row r="20" s="29" customFormat="1" x14ac:dyDescent="0.15"/>
    <row r="21" s="29" customFormat="1" x14ac:dyDescent="0.15"/>
    <row r="22" s="29" customFormat="1" x14ac:dyDescent="0.15"/>
    <row r="23" s="29" customFormat="1" x14ac:dyDescent="0.15"/>
    <row r="24" s="29" customFormat="1" x14ac:dyDescent="0.15"/>
    <row r="25" s="29" customFormat="1" x14ac:dyDescent="0.15"/>
    <row r="26" s="29" customFormat="1" x14ac:dyDescent="0.15"/>
    <row r="27" s="29" customFormat="1" x14ac:dyDescent="0.15"/>
    <row r="28" s="29" customFormat="1" x14ac:dyDescent="0.15"/>
    <row r="29" s="29" customFormat="1" x14ac:dyDescent="0.15"/>
    <row r="30" s="29" customFormat="1" x14ac:dyDescent="0.15"/>
    <row r="31" s="29" customFormat="1" x14ac:dyDescent="0.15"/>
    <row r="32" s="29" customFormat="1" x14ac:dyDescent="0.15"/>
    <row r="33" s="29" customFormat="1" x14ac:dyDescent="0.15"/>
    <row r="34" s="29" customFormat="1" x14ac:dyDescent="0.15"/>
    <row r="35" s="29" customFormat="1" x14ac:dyDescent="0.15"/>
    <row r="36" s="29" customFormat="1" x14ac:dyDescent="0.15"/>
    <row r="37" s="29" customFormat="1" x14ac:dyDescent="0.15"/>
    <row r="38" s="29" customFormat="1" x14ac:dyDescent="0.15"/>
    <row r="39" s="29" customFormat="1" x14ac:dyDescent="0.15"/>
    <row r="40" s="29" customFormat="1" x14ac:dyDescent="0.15"/>
    <row r="41" s="29" customFormat="1" x14ac:dyDescent="0.15"/>
    <row r="42" s="29" customFormat="1" x14ac:dyDescent="0.15"/>
    <row r="43" s="29" customFormat="1" x14ac:dyDescent="0.15"/>
    <row r="44" s="29" customFormat="1" x14ac:dyDescent="0.15"/>
    <row r="45" s="29" customFormat="1" x14ac:dyDescent="0.15"/>
    <row r="46" s="29" customFormat="1" x14ac:dyDescent="0.15"/>
    <row r="47" s="29" customFormat="1" x14ac:dyDescent="0.15"/>
    <row r="48" s="29" customFormat="1" x14ac:dyDescent="0.15"/>
    <row r="49" s="29" customFormat="1" x14ac:dyDescent="0.15"/>
    <row r="50" s="29" customFormat="1" x14ac:dyDescent="0.15"/>
    <row r="51" s="29" customFormat="1" x14ac:dyDescent="0.15"/>
    <row r="52" s="29" customFormat="1" x14ac:dyDescent="0.15"/>
    <row r="53" s="29" customFormat="1" x14ac:dyDescent="0.15"/>
    <row r="54" s="29" customFormat="1" x14ac:dyDescent="0.15"/>
    <row r="55" s="29" customFormat="1" x14ac:dyDescent="0.15"/>
    <row r="56" s="29" customFormat="1" x14ac:dyDescent="0.15"/>
    <row r="57" s="29" customFormat="1" x14ac:dyDescent="0.15"/>
    <row r="58" s="29" customFormat="1" x14ac:dyDescent="0.15"/>
    <row r="59" s="29" customFormat="1" x14ac:dyDescent="0.15"/>
    <row r="60" s="29" customFormat="1" x14ac:dyDescent="0.15"/>
    <row r="61" s="29" customFormat="1" x14ac:dyDescent="0.15"/>
    <row r="62" s="29" customFormat="1" x14ac:dyDescent="0.15"/>
    <row r="63" s="29" customFormat="1" x14ac:dyDescent="0.15"/>
    <row r="64" s="29" customFormat="1" x14ac:dyDescent="0.15"/>
    <row r="65" s="29" customFormat="1" x14ac:dyDescent="0.15"/>
    <row r="66" s="29" customFormat="1" x14ac:dyDescent="0.15"/>
    <row r="67" s="29" customFormat="1" x14ac:dyDescent="0.15"/>
    <row r="68" s="29" customFormat="1" x14ac:dyDescent="0.15"/>
    <row r="69" s="29" customFormat="1" x14ac:dyDescent="0.15"/>
    <row r="70" s="29" customFormat="1" x14ac:dyDescent="0.15"/>
    <row r="71" s="29" customFormat="1" x14ac:dyDescent="0.15"/>
    <row r="72" s="29" customFormat="1" x14ac:dyDescent="0.15"/>
    <row r="73" s="29" customFormat="1" x14ac:dyDescent="0.15"/>
    <row r="74" s="29" customFormat="1" x14ac:dyDescent="0.15"/>
    <row r="75" s="29" customFormat="1" x14ac:dyDescent="0.15"/>
    <row r="76" s="29" customFormat="1" x14ac:dyDescent="0.15"/>
    <row r="77" s="29" customFormat="1" x14ac:dyDescent="0.15"/>
    <row r="78" s="29" customFormat="1" x14ac:dyDescent="0.15"/>
    <row r="79" s="29" customFormat="1" x14ac:dyDescent="0.15"/>
    <row r="80" s="29" customFormat="1" x14ac:dyDescent="0.15"/>
    <row r="81" s="29" customFormat="1" x14ac:dyDescent="0.15"/>
    <row r="82" s="29" customFormat="1" x14ac:dyDescent="0.15"/>
    <row r="83" s="29" customFormat="1" x14ac:dyDescent="0.15"/>
    <row r="84" s="29" customFormat="1" x14ac:dyDescent="0.15"/>
    <row r="85" s="29" customFormat="1" x14ac:dyDescent="0.15"/>
    <row r="86" s="29" customFormat="1" x14ac:dyDescent="0.15"/>
    <row r="87" s="29" customFormat="1" x14ac:dyDescent="0.15"/>
    <row r="88" s="29" customFormat="1" x14ac:dyDescent="0.15"/>
    <row r="89" s="29" customFormat="1" x14ac:dyDescent="0.15"/>
    <row r="90" s="29" customFormat="1" x14ac:dyDescent="0.15"/>
    <row r="91" s="29" customFormat="1" x14ac:dyDescent="0.15"/>
    <row r="92" s="29" customFormat="1" x14ac:dyDescent="0.15"/>
    <row r="93" s="29" customFormat="1" x14ac:dyDescent="0.15"/>
    <row r="94" s="29" customFormat="1" x14ac:dyDescent="0.15"/>
    <row r="95" s="29" customFormat="1" x14ac:dyDescent="0.15"/>
    <row r="96" s="29" customFormat="1" x14ac:dyDescent="0.15"/>
    <row r="97" s="29" customFormat="1" x14ac:dyDescent="0.15"/>
    <row r="98" s="29" customFormat="1" x14ac:dyDescent="0.15"/>
    <row r="99" s="29" customFormat="1" x14ac:dyDescent="0.15"/>
    <row r="100" s="29" customFormat="1" x14ac:dyDescent="0.15"/>
    <row r="101" s="29" customFormat="1" x14ac:dyDescent="0.15"/>
    <row r="102" s="29" customFormat="1" x14ac:dyDescent="0.15"/>
    <row r="103" s="29" customFormat="1" x14ac:dyDescent="0.15"/>
    <row r="104" s="29" customFormat="1" x14ac:dyDescent="0.15"/>
    <row r="105" s="29" customFormat="1" x14ac:dyDescent="0.15"/>
    <row r="106" s="29" customFormat="1" x14ac:dyDescent="0.15"/>
    <row r="107" s="29" customFormat="1" x14ac:dyDescent="0.15"/>
    <row r="108" s="29" customFormat="1" x14ac:dyDescent="0.15"/>
    <row r="109" s="29" customFormat="1" x14ac:dyDescent="0.15"/>
    <row r="110" s="29" customFormat="1" x14ac:dyDescent="0.15"/>
    <row r="111" s="29" customFormat="1" x14ac:dyDescent="0.15"/>
    <row r="112" s="29" customFormat="1" x14ac:dyDescent="0.15"/>
    <row r="113" s="29" customFormat="1" x14ac:dyDescent="0.15"/>
    <row r="114" s="29" customFormat="1" x14ac:dyDescent="0.15"/>
    <row r="115" s="29" customFormat="1" x14ac:dyDescent="0.15"/>
    <row r="116" s="29" customFormat="1" x14ac:dyDescent="0.15"/>
    <row r="117" s="29" customFormat="1" x14ac:dyDescent="0.15"/>
    <row r="118" s="29" customFormat="1" x14ac:dyDescent="0.15"/>
    <row r="119" s="29" customFormat="1" x14ac:dyDescent="0.15"/>
    <row r="120" s="29" customFormat="1" x14ac:dyDescent="0.15"/>
    <row r="121" s="29" customFormat="1" x14ac:dyDescent="0.15"/>
    <row r="122" s="29" customFormat="1" x14ac:dyDescent="0.15"/>
    <row r="123" s="29" customFormat="1" x14ac:dyDescent="0.15"/>
    <row r="124" s="29" customFormat="1" x14ac:dyDescent="0.15"/>
    <row r="125" s="29" customFormat="1" x14ac:dyDescent="0.15"/>
    <row r="126" s="29" customFormat="1" x14ac:dyDescent="0.15"/>
    <row r="127" s="29" customFormat="1" x14ac:dyDescent="0.15"/>
    <row r="128" s="29" customFormat="1" x14ac:dyDescent="0.15"/>
    <row r="129" s="29" customFormat="1" x14ac:dyDescent="0.15"/>
  </sheetData>
  <sheetProtection sheet="1" objects="1" scenarios="1" selectLockedCells="1"/>
  <mergeCells count="1">
    <mergeCell ref="C1:J1"/>
  </mergeCells>
  <phoneticPr fontId="1"/>
  <dataValidations count="5">
    <dataValidation imeMode="halfAlpha" allowBlank="1" showInputMessage="1" showErrorMessage="1" sqref="G1:G1048576"/>
    <dataValidation type="list" allowBlank="1" showInputMessage="1" showErrorMessage="1" sqref="I3:I100">
      <formula1>"口頭/Oral,ﾎﾟｽﾀｰ/Poster,"</formula1>
    </dataValidation>
    <dataValidation type="list" allowBlank="1" showInputMessage="1" showErrorMessage="1" sqref="J3:J100">
      <formula1>"有/Yes,無/No,"</formula1>
    </dataValidation>
    <dataValidation imeMode="disabled" allowBlank="1" showInputMessage="1" showErrorMessage="1" sqref="F1:F1048576 H1:H1048576 A1 A101:A1048576"/>
    <dataValidation type="list" allowBlank="1" showInputMessage="1" showErrorMessage="1" sqref="A3:A100">
      <formula1>"1st year,2nd year,3rd year,4th year,5th year,"</formula1>
    </dataValidation>
  </dataValidation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Form13-1</vt:lpstr>
      <vt:lpstr>From13-2</vt:lpstr>
      <vt:lpstr>Form13-3(TOP)</vt:lpstr>
      <vt:lpstr>雑誌論文_Research Paper</vt:lpstr>
      <vt:lpstr>図書_Published Book</vt:lpstr>
      <vt:lpstr>総説・解説・展望_Review・Commentary</vt:lpstr>
      <vt:lpstr>特許_Patent</vt:lpstr>
      <vt:lpstr>受賞_Awards・Prizes</vt:lpstr>
      <vt:lpstr>国際会議発表_Presentations1</vt:lpstr>
      <vt:lpstr>学会発表_Presentations2</vt:lpstr>
      <vt:lpstr>招待講演_Invited Lectures</vt:lpstr>
      <vt:lpstr>報道_Press Releases</vt:lpstr>
      <vt:lpstr>研究費の獲得_Status of Research Funds</vt:lpstr>
      <vt:lpstr>学部外共同研究_Collaborative Research1</vt:lpstr>
      <vt:lpstr>国際共同研究_Collaborative Research 2</vt:lpstr>
      <vt:lpstr>事業化_Commercialized Products</vt:lpstr>
      <vt:lpstr>企業からの技術相談_Technical Consult</vt:lpstr>
      <vt:lpstr>留学・インターンシップ_Overseas Study</vt:lpstr>
      <vt:lpstr>研究指導実績_Direction Researches</vt:lpstr>
      <vt:lpstr>英語能力 English Proficiency</vt:lpstr>
      <vt:lpstr>その他_Other</vt:lpstr>
      <vt:lpstr>'Form13-1'!Print_Area</vt:lpstr>
      <vt:lpstr>'Form13-3(TOP)'!Print_Area</vt:lpstr>
      <vt:lpstr>'From13-2'!Print_Area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seni142</dc:creator>
  <cp:lastModifiedBy>seni142</cp:lastModifiedBy>
  <cp:lastPrinted>2015-04-03T05:30:33Z</cp:lastPrinted>
  <dcterms:created xsi:type="dcterms:W3CDTF">2014-03-13T06:56:40Z</dcterms:created>
  <dcterms:modified xsi:type="dcterms:W3CDTF">2015-04-03T05:30:48Z</dcterms:modified>
</cp:coreProperties>
</file>