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5" windowWidth="23715" windowHeight="9780" activeTab="2"/>
  </bookViews>
  <sheets>
    <sheet name="初回契約分" sheetId="1" r:id="rId1"/>
    <sheet name="年度更新" sheetId="4" r:id="rId2"/>
    <sheet name="症例" sheetId="5" r:id="rId3"/>
    <sheet name="脱落症例" sheetId="6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D23" i="4" l="1"/>
  <c r="D24" i="1"/>
  <c r="D20" i="5" l="1"/>
  <c r="D22" i="5" s="1"/>
  <c r="D21" i="5"/>
  <c r="J21" i="4" l="1"/>
  <c r="D20" i="6" l="1"/>
  <c r="D21" i="6"/>
  <c r="D22" i="6" s="1"/>
  <c r="D23" i="6" s="1"/>
  <c r="D15" i="6" l="1"/>
  <c r="D18" i="1"/>
  <c r="D19" i="1"/>
  <c r="D20" i="1"/>
  <c r="D23" i="5" l="1"/>
  <c r="J22" i="4"/>
  <c r="D24" i="5" l="1"/>
  <c r="D25" i="5" s="1"/>
  <c r="D15" i="5" s="1"/>
  <c r="D21" i="4"/>
  <c r="D26" i="5" l="1"/>
  <c r="D19" i="4"/>
  <c r="D20" i="4"/>
  <c r="D24" i="4"/>
  <c r="D25" i="4" l="1"/>
  <c r="D26" i="4" s="1"/>
  <c r="D27" i="4" l="1"/>
  <c r="D15" i="4"/>
  <c r="D25" i="1" l="1"/>
  <c r="D26" i="1" l="1"/>
  <c r="D27" i="1" s="1"/>
  <c r="D28" i="1" l="1"/>
  <c r="D14" i="1"/>
</calcChain>
</file>

<file path=xl/comments1.xml><?xml version="1.0" encoding="utf-8"?>
<comments xmlns="http://schemas.openxmlformats.org/spreadsheetml/2006/main">
  <authors>
    <author>信大病院</author>
    <author>CHIKEN</author>
  </authors>
  <commentLis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CHIKEN:</t>
        </r>
        <r>
          <rPr>
            <sz val="9"/>
            <color indexed="81"/>
            <rFont val="ＭＳ Ｐゴシック"/>
            <family val="3"/>
            <charset val="128"/>
          </rPr>
          <t xml:space="preserve">
契約締結日を記入</t>
        </r>
      </text>
    </comment>
    <comment ref="A10" authorId="1">
      <text>
        <r>
          <rPr>
            <b/>
            <sz val="9"/>
            <color indexed="81"/>
            <rFont val="ＭＳ Ｐゴシック"/>
            <family val="3"/>
            <charset val="128"/>
          </rPr>
          <t>CHIKEN:</t>
        </r>
        <r>
          <rPr>
            <sz val="9"/>
            <color indexed="81"/>
            <rFont val="ＭＳ Ｐゴシック"/>
            <family val="3"/>
            <charset val="128"/>
          </rPr>
          <t xml:space="preserve">
治験依頼書に記載されたものと同じ内容を記入
</t>
        </r>
      </text>
    </comment>
    <comment ref="A11" authorId="1">
      <text>
        <r>
          <rPr>
            <b/>
            <sz val="9"/>
            <color indexed="81"/>
            <rFont val="ＭＳ Ｐゴシック"/>
            <family val="3"/>
            <charset val="128"/>
          </rPr>
          <t>CHIKEN:</t>
        </r>
        <r>
          <rPr>
            <sz val="9"/>
            <color indexed="81"/>
            <rFont val="ＭＳ Ｐゴシック"/>
            <family val="3"/>
            <charset val="128"/>
          </rPr>
          <t xml:space="preserve">
契約終了年月日のみ記入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CHIKEN:</t>
        </r>
        <r>
          <rPr>
            <sz val="9"/>
            <color indexed="81"/>
            <rFont val="ＭＳ Ｐゴシック"/>
            <family val="3"/>
            <charset val="128"/>
          </rPr>
          <t xml:space="preserve">
医療機器治験の場合は10％（×0.1）とする</t>
        </r>
      </text>
    </comment>
  </commentList>
</comments>
</file>

<file path=xl/comments2.xml><?xml version="1.0" encoding="utf-8"?>
<comments xmlns="http://schemas.openxmlformats.org/spreadsheetml/2006/main">
  <authors>
    <author>信大病院</author>
  </authors>
  <commentLis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CHIKEN:
</t>
        </r>
        <r>
          <rPr>
            <sz val="9"/>
            <color indexed="81"/>
            <rFont val="ＭＳ Ｐゴシック"/>
            <family val="3"/>
            <charset val="128"/>
          </rPr>
          <t xml:space="preserve">医療機器治験の場合は10％（×0.1）とする
</t>
        </r>
      </text>
    </comment>
  </commentList>
</comments>
</file>

<file path=xl/comments3.xml><?xml version="1.0" encoding="utf-8"?>
<comments xmlns="http://schemas.openxmlformats.org/spreadsheetml/2006/main">
  <authors>
    <author>信大病院</author>
  </authors>
  <commentLis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CHIKEN:
</t>
        </r>
        <r>
          <rPr>
            <sz val="9"/>
            <color indexed="81"/>
            <rFont val="ＭＳ Ｐゴシック"/>
            <family val="3"/>
            <charset val="128"/>
          </rPr>
          <t>短期試験はⅠ・Ⅱ期の2分割請求
長期試験および抗がん剤試験はⅠ・Ⅱ・Ⅲ・Ⅳ期の4分割請求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CHIKEN:</t>
        </r>
        <r>
          <rPr>
            <sz val="9"/>
            <color indexed="81"/>
            <rFont val="ＭＳ Ｐゴシック"/>
            <family val="3"/>
            <charset val="128"/>
          </rPr>
          <t xml:space="preserve">
短期治験はⅠ期70%（×0.7）、Ⅱ期30%（×0.3）の割合で算定
長期治験はⅠ期50%（×0.5）・Ⅱ期25%（×0.25）・Ⅲ期15%（×0.15）・Ⅳ期10%（×0.1）の割合で算定
抗がん剤対象治験はⅠ期60%（×0.6）・Ⅱ期20%（×0.2）・Ⅲ期10%（×0.1）・Ⅳ期10%（×0.1）の割合で請求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CHIKEN:</t>
        </r>
        <r>
          <rPr>
            <sz val="9"/>
            <color indexed="81"/>
            <rFont val="ＭＳ Ｐゴシック"/>
            <family val="3"/>
            <charset val="128"/>
          </rPr>
          <t xml:space="preserve">
負担軽減費は各被験者の最終来院終了後に算定する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CHIKEN:</t>
        </r>
        <r>
          <rPr>
            <sz val="9"/>
            <color indexed="81"/>
            <rFont val="ＭＳ Ｐゴシック"/>
            <family val="3"/>
            <charset val="128"/>
          </rPr>
          <t xml:space="preserve">
医療機器治験の場合は10％（×0.1）とする</t>
        </r>
      </text>
    </comment>
  </commentList>
</comments>
</file>

<file path=xl/sharedStrings.xml><?xml version="1.0" encoding="utf-8"?>
<sst xmlns="http://schemas.openxmlformats.org/spreadsheetml/2006/main" count="150" uniqueCount="75">
  <si>
    <t>整理番号</t>
    <rPh sb="0" eb="2">
      <t>セイリ</t>
    </rPh>
    <rPh sb="2" eb="4">
      <t>バンゴウ</t>
    </rPh>
    <phoneticPr fontId="3"/>
  </si>
  <si>
    <t>平成　　年（西暦　　年）　　月　　日</t>
    <rPh sb="0" eb="2">
      <t>ヘイセイ</t>
    </rPh>
    <rPh sb="4" eb="5">
      <t>ネン</t>
    </rPh>
    <rPh sb="6" eb="8">
      <t>セイレキ</t>
    </rPh>
    <rPh sb="10" eb="11">
      <t>ネン</t>
    </rPh>
    <rPh sb="14" eb="15">
      <t>ガツ</t>
    </rPh>
    <rPh sb="17" eb="18">
      <t>ヒ</t>
    </rPh>
    <phoneticPr fontId="3"/>
  </si>
  <si>
    <t>委託者名</t>
    <rPh sb="0" eb="3">
      <t>イタクシャ</t>
    </rPh>
    <rPh sb="3" eb="4">
      <t>メイ</t>
    </rPh>
    <phoneticPr fontId="3"/>
  </si>
  <si>
    <t>　　　　　　　　　　　　　　　　　　　　　　　　　　　　　　　　　　　　　　　　印</t>
    <rPh sb="40" eb="41">
      <t>イン</t>
    </rPh>
    <phoneticPr fontId="3"/>
  </si>
  <si>
    <t>責任医師名（実施診療科）</t>
    <rPh sb="0" eb="2">
      <t>セキニン</t>
    </rPh>
    <rPh sb="2" eb="4">
      <t>イシ</t>
    </rPh>
    <rPh sb="4" eb="5">
      <t>メイ</t>
    </rPh>
    <rPh sb="6" eb="8">
      <t>ジッシ</t>
    </rPh>
    <rPh sb="8" eb="11">
      <t>シンリョウカ</t>
    </rPh>
    <phoneticPr fontId="3"/>
  </si>
  <si>
    <t>契約期間</t>
    <rPh sb="0" eb="2">
      <t>ケイヤク</t>
    </rPh>
    <rPh sb="2" eb="4">
      <t>キカン</t>
    </rPh>
    <phoneticPr fontId="3"/>
  </si>
  <si>
    <t>契約症例数</t>
    <rPh sb="0" eb="2">
      <t>ケイヤク</t>
    </rPh>
    <rPh sb="2" eb="4">
      <t>ショウレイ</t>
    </rPh>
    <rPh sb="4" eb="5">
      <t>スウ</t>
    </rPh>
    <phoneticPr fontId="3"/>
  </si>
  <si>
    <t>（経費内訳）</t>
    <rPh sb="1" eb="3">
      <t>ケイヒ</t>
    </rPh>
    <rPh sb="3" eb="5">
      <t>ウチワケ</t>
    </rPh>
    <phoneticPr fontId="3"/>
  </si>
  <si>
    <t>区分</t>
    <rPh sb="0" eb="2">
      <t>クブン</t>
    </rPh>
    <phoneticPr fontId="3"/>
  </si>
  <si>
    <t>費目</t>
    <rPh sb="0" eb="2">
      <t>ヒモク</t>
    </rPh>
    <phoneticPr fontId="3"/>
  </si>
  <si>
    <t>金額（円）</t>
    <rPh sb="0" eb="2">
      <t>キンガク</t>
    </rPh>
    <rPh sb="3" eb="4">
      <t>エン</t>
    </rPh>
    <phoneticPr fontId="3"/>
  </si>
  <si>
    <t>算定内訳</t>
    <rPh sb="0" eb="2">
      <t>サンテイ</t>
    </rPh>
    <rPh sb="2" eb="4">
      <t>ウチワケ</t>
    </rPh>
    <phoneticPr fontId="3"/>
  </si>
  <si>
    <t>直接経費</t>
    <rPh sb="0" eb="2">
      <t>チョクセツ</t>
    </rPh>
    <rPh sb="2" eb="4">
      <t>ケイヒ</t>
    </rPh>
    <phoneticPr fontId="3"/>
  </si>
  <si>
    <t>直接経費計</t>
    <rPh sb="0" eb="2">
      <t>チョクセツ</t>
    </rPh>
    <rPh sb="2" eb="4">
      <t>ケイヒ</t>
    </rPh>
    <rPh sb="4" eb="5">
      <t>ケイ</t>
    </rPh>
    <phoneticPr fontId="3"/>
  </si>
  <si>
    <t>間接経費</t>
    <rPh sb="0" eb="2">
      <t>カンセツ</t>
    </rPh>
    <rPh sb="2" eb="4">
      <t>ケイヒ</t>
    </rPh>
    <phoneticPr fontId="3"/>
  </si>
  <si>
    <t>合計</t>
    <rPh sb="0" eb="2">
      <t>ゴウケイ</t>
    </rPh>
    <phoneticPr fontId="3"/>
  </si>
  <si>
    <t>直接経費＋間接経費</t>
    <rPh sb="0" eb="2">
      <t>チョクセツ</t>
    </rPh>
    <rPh sb="2" eb="4">
      <t>ケイヒ</t>
    </rPh>
    <rPh sb="5" eb="7">
      <t>カンセツ</t>
    </rPh>
    <rPh sb="7" eb="9">
      <t>ケイヒ</t>
    </rPh>
    <phoneticPr fontId="3"/>
  </si>
  <si>
    <t>（うち、消費税）</t>
    <rPh sb="4" eb="7">
      <t>ショウヒゼイ</t>
    </rPh>
    <phoneticPr fontId="3"/>
  </si>
  <si>
    <t>　　　　　　　　　　　　　　　　　　　　　　　　　　　　　（　　　　　　　　　　　　）</t>
    <phoneticPr fontId="3"/>
  </si>
  <si>
    <t>□医薬品　　□医療機器</t>
    <rPh sb="1" eb="4">
      <t>イヤクヒン</t>
    </rPh>
    <rPh sb="7" eb="9">
      <t>イリョウ</t>
    </rPh>
    <rPh sb="9" eb="11">
      <t>キキ</t>
    </rPh>
    <phoneticPr fontId="3"/>
  </si>
  <si>
    <t>治験課題名</t>
    <rPh sb="0" eb="2">
      <t>チケン</t>
    </rPh>
    <phoneticPr fontId="3"/>
  </si>
  <si>
    <t>例　</t>
    <rPh sb="0" eb="1">
      <t>レイ</t>
    </rPh>
    <phoneticPr fontId="3"/>
  </si>
  <si>
    <t>請求総額</t>
    <rPh sb="0" eb="2">
      <t>セイキュウ</t>
    </rPh>
    <rPh sb="2" eb="4">
      <t>ソウガク</t>
    </rPh>
    <phoneticPr fontId="3"/>
  </si>
  <si>
    <t>①審査費</t>
    <rPh sb="1" eb="3">
      <t>シンサ</t>
    </rPh>
    <rPh sb="3" eb="4">
      <t>ヒ</t>
    </rPh>
    <phoneticPr fontId="3"/>
  </si>
  <si>
    <t>100,000円×1.08</t>
    <rPh sb="7" eb="8">
      <t>エン</t>
    </rPh>
    <phoneticPr fontId="3"/>
  </si>
  <si>
    <t>②試験開始準備費</t>
    <rPh sb="1" eb="3">
      <t>シケン</t>
    </rPh>
    <rPh sb="3" eb="5">
      <t>カイシ</t>
    </rPh>
    <rPh sb="5" eb="7">
      <t>ジュンビ</t>
    </rPh>
    <rPh sb="7" eb="8">
      <t>ヒ</t>
    </rPh>
    <phoneticPr fontId="3"/>
  </si>
  <si>
    <t>150,000円×1.08</t>
    <rPh sb="7" eb="8">
      <t>エン</t>
    </rPh>
    <phoneticPr fontId="3"/>
  </si>
  <si>
    <t>③臨床研究支援センター経費</t>
    <rPh sb="1" eb="3">
      <t>リンショウ</t>
    </rPh>
    <rPh sb="3" eb="5">
      <t>ケンキュウ</t>
    </rPh>
    <rPh sb="5" eb="7">
      <t>シエン</t>
    </rPh>
    <rPh sb="11" eb="13">
      <t>ケイヒ</t>
    </rPh>
    <phoneticPr fontId="3"/>
  </si>
  <si>
    <t>70,000円×1.08</t>
    <rPh sb="6" eb="7">
      <t>エン</t>
    </rPh>
    <phoneticPr fontId="3"/>
  </si>
  <si>
    <t>④謝金</t>
    <rPh sb="1" eb="3">
      <t>シャキン</t>
    </rPh>
    <phoneticPr fontId="3"/>
  </si>
  <si>
    <t>信州大学の諸謝金支給基準による</t>
    <phoneticPr fontId="3"/>
  </si>
  <si>
    <t>⑤旅費</t>
    <rPh sb="1" eb="3">
      <t>リョヒ</t>
    </rPh>
    <phoneticPr fontId="3"/>
  </si>
  <si>
    <t>国立大学法人信州大学旅費規程による</t>
    <phoneticPr fontId="3"/>
  </si>
  <si>
    <t>⑦管理費</t>
    <rPh sb="1" eb="4">
      <t>カンリヒ</t>
    </rPh>
    <rPh sb="3" eb="4">
      <t>ヒ</t>
    </rPh>
    <phoneticPr fontId="3"/>
  </si>
  <si>
    <t>治験経費算定書（初回契約分）</t>
    <rPh sb="0" eb="2">
      <t>チケン</t>
    </rPh>
    <rPh sb="2" eb="4">
      <t>ケイヒ</t>
    </rPh>
    <rPh sb="4" eb="6">
      <t>サンテイ</t>
    </rPh>
    <rPh sb="6" eb="7">
      <t>ショ</t>
    </rPh>
    <rPh sb="8" eb="10">
      <t>ショカイ</t>
    </rPh>
    <rPh sb="10" eb="12">
      <t>ケイヤク</t>
    </rPh>
    <rPh sb="12" eb="13">
      <t>ブン</t>
    </rPh>
    <phoneticPr fontId="3"/>
  </si>
  <si>
    <t>治験経費算定書（年度更新分）</t>
    <rPh sb="0" eb="2">
      <t>チケン</t>
    </rPh>
    <rPh sb="2" eb="4">
      <t>ケイヒ</t>
    </rPh>
    <rPh sb="4" eb="6">
      <t>サンテイ</t>
    </rPh>
    <rPh sb="6" eb="7">
      <t>ショ</t>
    </rPh>
    <rPh sb="8" eb="10">
      <t>ネンド</t>
    </rPh>
    <rPh sb="10" eb="12">
      <t>コウシン</t>
    </rPh>
    <rPh sb="12" eb="13">
      <t>ブン</t>
    </rPh>
    <rPh sb="13" eb="14">
      <t>ヤクブン</t>
    </rPh>
    <phoneticPr fontId="3"/>
  </si>
  <si>
    <t>○●年度分請求総額</t>
    <rPh sb="2" eb="4">
      <t>ネンド</t>
    </rPh>
    <rPh sb="4" eb="5">
      <t>ブン</t>
    </rPh>
    <rPh sb="5" eb="7">
      <t>セイキュウ</t>
    </rPh>
    <rPh sb="7" eb="9">
      <t>ソウガク</t>
    </rPh>
    <phoneticPr fontId="3"/>
  </si>
  <si>
    <t>②臨床研究支援センター経費</t>
    <rPh sb="1" eb="3">
      <t>リンショウ</t>
    </rPh>
    <rPh sb="3" eb="5">
      <t>ケンキュウ</t>
    </rPh>
    <rPh sb="5" eb="7">
      <t>シエン</t>
    </rPh>
    <rPh sb="11" eb="13">
      <t>ケイヒ</t>
    </rPh>
    <phoneticPr fontId="3"/>
  </si>
  <si>
    <t>50,000円×1.08</t>
    <rPh sb="6" eb="7">
      <t>エン</t>
    </rPh>
    <phoneticPr fontId="3"/>
  </si>
  <si>
    <t>③賃金</t>
    <rPh sb="1" eb="3">
      <t>チンギン</t>
    </rPh>
    <phoneticPr fontId="3"/>
  </si>
  <si>
    <t>④管理費</t>
    <rPh sb="1" eb="4">
      <t>カンリヒ</t>
    </rPh>
    <rPh sb="3" eb="4">
      <t>ヒ</t>
    </rPh>
    <phoneticPr fontId="3"/>
  </si>
  <si>
    <t>①＋②＋③＋④</t>
    <phoneticPr fontId="3"/>
  </si>
  <si>
    <t>症例×1.08</t>
    <rPh sb="0" eb="2">
      <t>ショウレイ</t>
    </rPh>
    <phoneticPr fontId="3"/>
  </si>
  <si>
    <t>250,000×</t>
    <phoneticPr fontId="3"/>
  </si>
  <si>
    <t>125,000×</t>
    <phoneticPr fontId="3"/>
  </si>
  <si>
    <t>=</t>
    <phoneticPr fontId="3"/>
  </si>
  <si>
    <t>①臨床試験研究経費</t>
    <rPh sb="1" eb="3">
      <t>リンショウ</t>
    </rPh>
    <rPh sb="3" eb="5">
      <t>シケン</t>
    </rPh>
    <rPh sb="5" eb="7">
      <t>ケンキュウ</t>
    </rPh>
    <rPh sb="7" eb="9">
      <t>ケイヒ</t>
    </rPh>
    <phoneticPr fontId="3"/>
  </si>
  <si>
    <t>②被験者負担の軽減</t>
    <rPh sb="1" eb="4">
      <t>ヒケンシャ</t>
    </rPh>
    <rPh sb="4" eb="6">
      <t>フタン</t>
    </rPh>
    <rPh sb="7" eb="9">
      <t>ケイゲン</t>
    </rPh>
    <phoneticPr fontId="3"/>
  </si>
  <si>
    <t>③管理費</t>
    <rPh sb="1" eb="4">
      <t>カンリヒ</t>
    </rPh>
    <rPh sb="3" eb="4">
      <t>ヒ</t>
    </rPh>
    <phoneticPr fontId="3"/>
  </si>
  <si>
    <t>回×7,000円×1.08</t>
    <rPh sb="0" eb="1">
      <t>カイ</t>
    </rPh>
    <rPh sb="7" eb="8">
      <t>エン</t>
    </rPh>
    <phoneticPr fontId="3"/>
  </si>
  <si>
    <t>実施症例数</t>
    <rPh sb="0" eb="2">
      <t>ジッシ</t>
    </rPh>
    <rPh sb="2" eb="4">
      <t>ショウレイ</t>
    </rPh>
    <rPh sb="4" eb="5">
      <t>スウ</t>
    </rPh>
    <phoneticPr fontId="3"/>
  </si>
  <si>
    <t>（1症例目）</t>
    <rPh sb="2" eb="4">
      <t>ショウレイ</t>
    </rPh>
    <rPh sb="4" eb="5">
      <t>メ</t>
    </rPh>
    <phoneticPr fontId="3"/>
  </si>
  <si>
    <t>⑥備品費</t>
    <rPh sb="1" eb="3">
      <t>ビヒン</t>
    </rPh>
    <rPh sb="3" eb="4">
      <t>ヒ</t>
    </rPh>
    <phoneticPr fontId="3"/>
  </si>
  <si>
    <r>
      <t>①＋②＋③＋④＋⑤</t>
    </r>
    <r>
      <rPr>
        <sz val="12"/>
        <rFont val="ＭＳ Ｐゴシック"/>
        <family val="3"/>
        <charset val="128"/>
        <scheme val="minor"/>
      </rPr>
      <t>+⑥</t>
    </r>
    <r>
      <rPr>
        <sz val="12"/>
        <color theme="1"/>
        <rFont val="ＭＳ Ｐゴシック"/>
        <family val="2"/>
        <charset val="128"/>
        <scheme val="minor"/>
      </rPr>
      <t>+⑦</t>
    </r>
    <phoneticPr fontId="3"/>
  </si>
  <si>
    <t>当該機械器具の購入金額</t>
    <rPh sb="0" eb="2">
      <t>トウガイ</t>
    </rPh>
    <rPh sb="2" eb="4">
      <t>キカイ</t>
    </rPh>
    <rPh sb="4" eb="6">
      <t>キグ</t>
    </rPh>
    <rPh sb="7" eb="9">
      <t>コウニュウ</t>
    </rPh>
    <rPh sb="9" eb="11">
      <t>キンガク</t>
    </rPh>
    <phoneticPr fontId="3"/>
  </si>
  <si>
    <t>治験経費算定書（観察期脱落症例分）</t>
    <rPh sb="0" eb="2">
      <t>チケン</t>
    </rPh>
    <rPh sb="2" eb="4">
      <t>ケイヒ</t>
    </rPh>
    <rPh sb="4" eb="6">
      <t>サンテイ</t>
    </rPh>
    <rPh sb="6" eb="7">
      <t>ショ</t>
    </rPh>
    <rPh sb="8" eb="10">
      <t>カンサツ</t>
    </rPh>
    <rPh sb="10" eb="11">
      <t>キ</t>
    </rPh>
    <rPh sb="11" eb="13">
      <t>ダツラク</t>
    </rPh>
    <rPh sb="13" eb="15">
      <t>ショウレイ</t>
    </rPh>
    <rPh sb="15" eb="16">
      <t>ブン</t>
    </rPh>
    <rPh sb="16" eb="17">
      <t>ヤクブン</t>
    </rPh>
    <phoneticPr fontId="3"/>
  </si>
  <si>
    <t>ポイント×6,000円×0.5×1.08</t>
    <rPh sb="10" eb="11">
      <t>エン</t>
    </rPh>
    <phoneticPr fontId="3"/>
  </si>
  <si>
    <t>平成　　年（西暦　　年）　　月　　日　～　平成　　　年（西暦　　　年）　　　月　　　日　</t>
    <rPh sb="0" eb="2">
      <t>ヘイセイ</t>
    </rPh>
    <rPh sb="4" eb="5">
      <t>ネン</t>
    </rPh>
    <rPh sb="6" eb="8">
      <t>セイレキ</t>
    </rPh>
    <rPh sb="10" eb="11">
      <t>ネン</t>
    </rPh>
    <rPh sb="14" eb="15">
      <t>ガツ</t>
    </rPh>
    <rPh sb="17" eb="18">
      <t>ヒ</t>
    </rPh>
    <rPh sb="21" eb="23">
      <t>ヘイセイ</t>
    </rPh>
    <rPh sb="26" eb="27">
      <t>ネン</t>
    </rPh>
    <rPh sb="28" eb="30">
      <t>セイレキ</t>
    </rPh>
    <rPh sb="33" eb="34">
      <t>ネン</t>
    </rPh>
    <rPh sb="38" eb="39">
      <t>ガツ</t>
    </rPh>
    <rPh sb="42" eb="43">
      <t>ヒ</t>
    </rPh>
    <phoneticPr fontId="3"/>
  </si>
  <si>
    <t>信大契約書式6-1-4</t>
    <rPh sb="0" eb="2">
      <t>シンダイ</t>
    </rPh>
    <rPh sb="2" eb="4">
      <t>ケイヤク</t>
    </rPh>
    <rPh sb="4" eb="6">
      <t>ショシキ</t>
    </rPh>
    <phoneticPr fontId="3"/>
  </si>
  <si>
    <t>信大契約書式6-1-2</t>
    <rPh sb="0" eb="2">
      <t>シンダイ</t>
    </rPh>
    <rPh sb="2" eb="4">
      <t>ケイヤク</t>
    </rPh>
    <rPh sb="4" eb="6">
      <t>ショシキ</t>
    </rPh>
    <phoneticPr fontId="3"/>
  </si>
  <si>
    <t>信大契約書式6-1-3</t>
    <rPh sb="0" eb="2">
      <t>シンダイ</t>
    </rPh>
    <rPh sb="2" eb="4">
      <t>ケイヤク</t>
    </rPh>
    <rPh sb="4" eb="6">
      <t>ショシキ</t>
    </rPh>
    <phoneticPr fontId="3"/>
  </si>
  <si>
    <t>信大契約書式6-1-1</t>
    <rPh sb="0" eb="2">
      <t>シンダイ</t>
    </rPh>
    <rPh sb="2" eb="4">
      <t>ケイヤク</t>
    </rPh>
    <rPh sb="4" eb="6">
      <t>ショシキ</t>
    </rPh>
    <phoneticPr fontId="3"/>
  </si>
  <si>
    <t>ポイント×6,000円×</t>
    <rPh sb="10" eb="11">
      <t>エン</t>
    </rPh>
    <phoneticPr fontId="3"/>
  </si>
  <si>
    <t>平成　　年（西暦 　　年）　　月　　日　～　平成　　　年（西暦　　　年）　　月　　日　</t>
    <rPh sb="0" eb="2">
      <t>ヘイセイ</t>
    </rPh>
    <rPh sb="4" eb="5">
      <t>ネン</t>
    </rPh>
    <rPh sb="6" eb="8">
      <t>セイレキ</t>
    </rPh>
    <rPh sb="11" eb="12">
      <t>ネン</t>
    </rPh>
    <rPh sb="15" eb="16">
      <t>ガツ</t>
    </rPh>
    <rPh sb="18" eb="19">
      <t>ヒ</t>
    </rPh>
    <rPh sb="22" eb="24">
      <t>ヘイセイ</t>
    </rPh>
    <rPh sb="27" eb="28">
      <t>ネン</t>
    </rPh>
    <rPh sb="29" eb="31">
      <t>セイレキ</t>
    </rPh>
    <rPh sb="34" eb="35">
      <t>ネン</t>
    </rPh>
    <rPh sb="38" eb="39">
      <t>ガツ</t>
    </rPh>
    <rPh sb="41" eb="42">
      <t>ヒ</t>
    </rPh>
    <phoneticPr fontId="3"/>
  </si>
  <si>
    <t>例　(被験者識別番号：　　　　　　　　)</t>
    <rPh sb="0" eb="1">
      <t>レイ</t>
    </rPh>
    <rPh sb="3" eb="6">
      <t>ヒケンシャ</t>
    </rPh>
    <rPh sb="6" eb="8">
      <t>シキベツ</t>
    </rPh>
    <rPh sb="8" eb="10">
      <t>バンゴウ</t>
    </rPh>
    <phoneticPr fontId="3"/>
  </si>
  <si>
    <t>平成　　年（西暦　 　年）　　月　　日</t>
    <rPh sb="0" eb="2">
      <t>ヘイセイ</t>
    </rPh>
    <rPh sb="4" eb="5">
      <t>ネン</t>
    </rPh>
    <rPh sb="6" eb="8">
      <t>セイレキ</t>
    </rPh>
    <rPh sb="11" eb="12">
      <t>ネン</t>
    </rPh>
    <rPh sb="15" eb="16">
      <t>ガツ</t>
    </rPh>
    <rPh sb="18" eb="19">
      <t>ヒ</t>
    </rPh>
    <phoneticPr fontId="3"/>
  </si>
  <si>
    <t>×1.08</t>
    <phoneticPr fontId="3"/>
  </si>
  <si>
    <t>例　(被験者識別番号：　　　　　　　　　　)</t>
    <rPh sb="0" eb="1">
      <t>レイ</t>
    </rPh>
    <rPh sb="3" eb="6">
      <t>ヒケンシャ</t>
    </rPh>
    <rPh sb="6" eb="8">
      <t>シキベツ</t>
    </rPh>
    <rPh sb="8" eb="10">
      <t>バンゴウ</t>
    </rPh>
    <phoneticPr fontId="3"/>
  </si>
  <si>
    <t>①又は②＋③</t>
    <rPh sb="1" eb="2">
      <t>マタ</t>
    </rPh>
    <phoneticPr fontId="3"/>
  </si>
  <si>
    <t>治験経費算定書（症例分）（第　　期）</t>
    <phoneticPr fontId="3"/>
  </si>
  <si>
    <t>（①又は②）×</t>
    <rPh sb="2" eb="3">
      <t>マタ</t>
    </rPh>
    <phoneticPr fontId="3"/>
  </si>
  <si>
    <t>直接経費×0.3</t>
    <rPh sb="0" eb="2">
      <t>チョクセツ</t>
    </rPh>
    <rPh sb="2" eb="4">
      <t>ケイヒ</t>
    </rPh>
    <phoneticPr fontId="3"/>
  </si>
  <si>
    <r>
      <t>（ ①＋②+③＋④+⑤+</t>
    </r>
    <r>
      <rPr>
        <sz val="12"/>
        <rFont val="ＭＳ Ｐゴシック"/>
        <family val="3"/>
        <charset val="128"/>
        <scheme val="minor"/>
      </rPr>
      <t>⑥</t>
    </r>
    <r>
      <rPr>
        <sz val="12"/>
        <rFont val="ＭＳ Ｐゴシック"/>
        <family val="2"/>
        <charset val="128"/>
        <scheme val="minor"/>
      </rPr>
      <t xml:space="preserve"> </t>
    </r>
    <r>
      <rPr>
        <sz val="12"/>
        <color theme="1"/>
        <rFont val="ＭＳ Ｐゴシック"/>
        <family val="2"/>
        <charset val="128"/>
        <scheme val="minor"/>
      </rPr>
      <t>）×</t>
    </r>
    <phoneticPr fontId="3"/>
  </si>
  <si>
    <t>（ ①＋②+③ ）×</t>
    <phoneticPr fontId="3"/>
  </si>
  <si>
    <t>平成　　年（西暦　　　年）　　月　　日　～　平成　　　年（西暦　　　年）　　　月　　　日　</t>
    <rPh sb="0" eb="2">
      <t>ヘイセイ</t>
    </rPh>
    <rPh sb="4" eb="5">
      <t>ネン</t>
    </rPh>
    <rPh sb="6" eb="8">
      <t>セイレキ</t>
    </rPh>
    <rPh sb="11" eb="12">
      <t>ネン</t>
    </rPh>
    <rPh sb="15" eb="16">
      <t>ガツ</t>
    </rPh>
    <rPh sb="18" eb="19">
      <t>ヒ</t>
    </rPh>
    <rPh sb="22" eb="24">
      <t>ヘイセイ</t>
    </rPh>
    <rPh sb="27" eb="28">
      <t>ネン</t>
    </rPh>
    <rPh sb="29" eb="31">
      <t>セイレキ</t>
    </rPh>
    <rPh sb="34" eb="35">
      <t>ネン</t>
    </rPh>
    <rPh sb="39" eb="40">
      <t>ガツ</t>
    </rPh>
    <rPh sb="43" eb="4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</si>
</sst>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0" xfId="1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8" fontId="4" fillId="0" borderId="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view="pageLayout" zoomScaleNormal="100" workbookViewId="0">
      <selection activeCell="I24" sqref="I24"/>
    </sheetView>
  </sheetViews>
  <sheetFormatPr defaultColWidth="9" defaultRowHeight="13.5" x14ac:dyDescent="0.15"/>
  <cols>
    <col min="1" max="1" width="8.125" customWidth="1"/>
    <col min="3" max="3" width="12.5" customWidth="1"/>
    <col min="4" max="4" width="8" customWidth="1"/>
    <col min="5" max="5" width="6" customWidth="1"/>
    <col min="6" max="6" width="10.875" customWidth="1"/>
    <col min="8" max="8" width="10.25" customWidth="1"/>
    <col min="9" max="9" width="5.75" customWidth="1"/>
    <col min="10" max="10" width="6" customWidth="1"/>
    <col min="11" max="11" width="11.125" customWidth="1"/>
  </cols>
  <sheetData>
    <row r="1" spans="1:11" ht="18.600000000000001" customHeight="1" thickBot="1" x14ac:dyDescent="0.2">
      <c r="A1" s="1" t="s">
        <v>61</v>
      </c>
      <c r="B1" s="1"/>
      <c r="C1" s="1"/>
      <c r="D1" s="1"/>
      <c r="E1" s="1"/>
      <c r="F1" s="1"/>
      <c r="G1" s="1"/>
      <c r="H1" s="2" t="s">
        <v>0</v>
      </c>
      <c r="I1" s="64"/>
      <c r="J1" s="64"/>
      <c r="K1" s="63"/>
    </row>
    <row r="2" spans="1:11" ht="18.600000000000001" customHeight="1" thickBot="1" x14ac:dyDescent="0.2">
      <c r="A2" s="1"/>
      <c r="B2" s="1"/>
      <c r="C2" s="1"/>
      <c r="D2" s="1"/>
      <c r="E2" s="1"/>
      <c r="F2" s="1"/>
      <c r="G2" s="1"/>
      <c r="H2" s="34" t="s">
        <v>19</v>
      </c>
      <c r="I2" s="35"/>
      <c r="J2" s="35"/>
      <c r="K2" s="36"/>
    </row>
    <row r="3" spans="1:11" ht="18.600000000000001" customHeight="1" x14ac:dyDescent="0.15">
      <c r="A3" s="1"/>
      <c r="B3" s="1"/>
      <c r="C3" s="1"/>
      <c r="D3" s="1"/>
      <c r="E3" s="1"/>
      <c r="F3" s="1"/>
      <c r="G3" s="1"/>
      <c r="H3" s="1"/>
      <c r="I3" s="3"/>
      <c r="J3" s="3"/>
      <c r="K3" s="3"/>
    </row>
    <row r="4" spans="1:11" ht="18.600000000000001" customHeight="1" x14ac:dyDescent="0.15">
      <c r="A4" s="1"/>
      <c r="B4" s="1"/>
      <c r="C4" s="1"/>
      <c r="D4" s="1"/>
      <c r="E4" s="1"/>
      <c r="F4" s="1"/>
      <c r="G4" s="1"/>
      <c r="H4" s="73" t="s">
        <v>1</v>
      </c>
      <c r="I4" s="73"/>
      <c r="J4" s="73"/>
      <c r="K4" s="73"/>
    </row>
    <row r="5" spans="1:11" ht="18.60000000000000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600000000000001" customHeight="1" x14ac:dyDescent="0.15">
      <c r="A6" s="74" t="s">
        <v>34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8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7.5" customHeight="1" thickBot="1" x14ac:dyDescent="0.2">
      <c r="A8" s="62" t="s">
        <v>2</v>
      </c>
      <c r="B8" s="64"/>
      <c r="C8" s="63"/>
      <c r="D8" s="64" t="s">
        <v>3</v>
      </c>
      <c r="E8" s="64"/>
      <c r="F8" s="64"/>
      <c r="G8" s="64"/>
      <c r="H8" s="64"/>
      <c r="I8" s="64"/>
      <c r="J8" s="64"/>
      <c r="K8" s="63"/>
    </row>
    <row r="9" spans="1:11" ht="22.35" customHeight="1" thickBot="1" x14ac:dyDescent="0.2">
      <c r="A9" s="62" t="s">
        <v>4</v>
      </c>
      <c r="B9" s="64"/>
      <c r="C9" s="63"/>
      <c r="D9" s="62" t="s">
        <v>18</v>
      </c>
      <c r="E9" s="64"/>
      <c r="F9" s="64"/>
      <c r="G9" s="64"/>
      <c r="H9" s="64"/>
      <c r="I9" s="64"/>
      <c r="J9" s="64"/>
      <c r="K9" s="63"/>
    </row>
    <row r="10" spans="1:11" ht="37.5" customHeight="1" thickBot="1" x14ac:dyDescent="0.2">
      <c r="A10" s="65" t="s">
        <v>20</v>
      </c>
      <c r="B10" s="66"/>
      <c r="C10" s="67"/>
      <c r="D10" s="68"/>
      <c r="E10" s="69"/>
      <c r="F10" s="69"/>
      <c r="G10" s="69"/>
      <c r="H10" s="69"/>
      <c r="I10" s="69"/>
      <c r="J10" s="69"/>
      <c r="K10" s="70"/>
    </row>
    <row r="11" spans="1:11" ht="22.35" customHeight="1" thickBot="1" x14ac:dyDescent="0.2">
      <c r="A11" s="62" t="s">
        <v>5</v>
      </c>
      <c r="B11" s="64"/>
      <c r="C11" s="63"/>
      <c r="D11" s="77" t="s">
        <v>57</v>
      </c>
      <c r="E11" s="78"/>
      <c r="F11" s="78"/>
      <c r="G11" s="78"/>
      <c r="H11" s="78"/>
      <c r="I11" s="78"/>
      <c r="J11" s="78"/>
      <c r="K11" s="79"/>
    </row>
    <row r="12" spans="1:11" ht="22.35" customHeight="1" thickBot="1" x14ac:dyDescent="0.2">
      <c r="A12" s="62" t="s">
        <v>6</v>
      </c>
      <c r="B12" s="64"/>
      <c r="C12" s="63"/>
      <c r="D12" s="64" t="s">
        <v>21</v>
      </c>
      <c r="E12" s="64"/>
      <c r="F12" s="64"/>
      <c r="G12" s="64"/>
      <c r="H12" s="64"/>
      <c r="I12" s="64"/>
      <c r="J12" s="64"/>
      <c r="K12" s="63"/>
    </row>
    <row r="13" spans="1:11" ht="18.600000000000001" customHeight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2.35" customHeight="1" thickBot="1" x14ac:dyDescent="0.2">
      <c r="A14" s="62" t="s">
        <v>22</v>
      </c>
      <c r="B14" s="64"/>
      <c r="C14" s="63"/>
      <c r="D14" s="71">
        <f>D27</f>
        <v>539136</v>
      </c>
      <c r="E14" s="71"/>
      <c r="F14" s="71"/>
      <c r="G14" s="71"/>
      <c r="H14" s="71"/>
      <c r="I14" s="71"/>
      <c r="J14" s="71"/>
      <c r="K14" s="72"/>
    </row>
    <row r="15" spans="1:11" ht="18.6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2.35" customHeight="1" thickBot="1" x14ac:dyDescent="0.2">
      <c r="A16" s="1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2.35" customHeight="1" thickBot="1" x14ac:dyDescent="0.2">
      <c r="A17" s="4" t="s">
        <v>8</v>
      </c>
      <c r="B17" s="62" t="s">
        <v>9</v>
      </c>
      <c r="C17" s="63"/>
      <c r="D17" s="62" t="s">
        <v>10</v>
      </c>
      <c r="E17" s="63"/>
      <c r="F17" s="64" t="s">
        <v>11</v>
      </c>
      <c r="G17" s="64"/>
      <c r="H17" s="64"/>
      <c r="I17" s="64"/>
      <c r="J17" s="64"/>
      <c r="K17" s="63"/>
    </row>
    <row r="18" spans="1:11" ht="22.35" customHeight="1" thickBot="1" x14ac:dyDescent="0.2">
      <c r="A18" s="55" t="s">
        <v>12</v>
      </c>
      <c r="B18" s="34" t="s">
        <v>23</v>
      </c>
      <c r="C18" s="36"/>
      <c r="D18" s="37">
        <f>100000*1.08</f>
        <v>108000</v>
      </c>
      <c r="E18" s="38"/>
      <c r="F18" s="39" t="s">
        <v>24</v>
      </c>
      <c r="G18" s="40"/>
      <c r="H18" s="40"/>
      <c r="I18" s="40"/>
      <c r="J18" s="40"/>
      <c r="K18" s="41"/>
    </row>
    <row r="19" spans="1:11" ht="22.35" customHeight="1" thickBot="1" x14ac:dyDescent="0.2">
      <c r="A19" s="56"/>
      <c r="B19" s="49" t="s">
        <v>25</v>
      </c>
      <c r="C19" s="50"/>
      <c r="D19" s="37">
        <f>150000*1.08</f>
        <v>162000</v>
      </c>
      <c r="E19" s="38"/>
      <c r="F19" s="39" t="s">
        <v>26</v>
      </c>
      <c r="G19" s="40"/>
      <c r="H19" s="40"/>
      <c r="I19" s="40"/>
      <c r="J19" s="40"/>
      <c r="K19" s="41"/>
    </row>
    <row r="20" spans="1:11" ht="22.35" customHeight="1" thickBot="1" x14ac:dyDescent="0.2">
      <c r="A20" s="56"/>
      <c r="B20" s="75" t="s">
        <v>27</v>
      </c>
      <c r="C20" s="76"/>
      <c r="D20" s="37">
        <f>70000*1.08</f>
        <v>75600</v>
      </c>
      <c r="E20" s="38"/>
      <c r="F20" s="34" t="s">
        <v>28</v>
      </c>
      <c r="G20" s="35"/>
      <c r="H20" s="35"/>
      <c r="I20" s="35"/>
      <c r="J20" s="35"/>
      <c r="K20" s="36"/>
    </row>
    <row r="21" spans="1:11" ht="22.35" customHeight="1" thickBot="1" x14ac:dyDescent="0.2">
      <c r="A21" s="56"/>
      <c r="B21" s="34" t="s">
        <v>29</v>
      </c>
      <c r="C21" s="36"/>
      <c r="D21" s="37"/>
      <c r="E21" s="38"/>
      <c r="F21" s="34" t="s">
        <v>30</v>
      </c>
      <c r="G21" s="35"/>
      <c r="H21" s="35"/>
      <c r="I21" s="35"/>
      <c r="J21" s="35"/>
      <c r="K21" s="36"/>
    </row>
    <row r="22" spans="1:11" ht="22.35" customHeight="1" thickBot="1" x14ac:dyDescent="0.2">
      <c r="A22" s="56"/>
      <c r="B22" s="34" t="s">
        <v>31</v>
      </c>
      <c r="C22" s="36"/>
      <c r="D22" s="37"/>
      <c r="E22" s="38"/>
      <c r="F22" s="39" t="s">
        <v>32</v>
      </c>
      <c r="G22" s="40"/>
      <c r="H22" s="40"/>
      <c r="I22" s="40"/>
      <c r="J22" s="40"/>
      <c r="K22" s="41"/>
    </row>
    <row r="23" spans="1:11" ht="22.35" customHeight="1" thickBot="1" x14ac:dyDescent="0.2">
      <c r="A23" s="56"/>
      <c r="B23" s="42" t="s">
        <v>52</v>
      </c>
      <c r="C23" s="43"/>
      <c r="D23" s="37"/>
      <c r="E23" s="38"/>
      <c r="F23" s="17" t="s">
        <v>54</v>
      </c>
      <c r="G23" s="18"/>
      <c r="H23" s="18"/>
      <c r="I23" s="18"/>
      <c r="J23" s="18"/>
      <c r="K23" s="19"/>
    </row>
    <row r="24" spans="1:11" ht="22.35" customHeight="1" thickBot="1" x14ac:dyDescent="0.2">
      <c r="A24" s="56"/>
      <c r="B24" s="49" t="s">
        <v>33</v>
      </c>
      <c r="C24" s="50"/>
      <c r="D24" s="37">
        <f>(D18+D19+D20+D21+D22+D23)*I24</f>
        <v>69120</v>
      </c>
      <c r="E24" s="38"/>
      <c r="F24" s="23" t="s">
        <v>72</v>
      </c>
      <c r="G24" s="24"/>
      <c r="H24" s="24"/>
      <c r="I24" s="30">
        <v>0.2</v>
      </c>
      <c r="J24" s="24"/>
      <c r="K24" s="25"/>
    </row>
    <row r="25" spans="1:11" ht="22.35" customHeight="1" thickBot="1" x14ac:dyDescent="0.2">
      <c r="A25" s="15"/>
      <c r="B25" s="51" t="s">
        <v>13</v>
      </c>
      <c r="C25" s="52"/>
      <c r="D25" s="53">
        <f>SUM(D18:E24)</f>
        <v>414720</v>
      </c>
      <c r="E25" s="54"/>
      <c r="F25" s="31" t="s">
        <v>53</v>
      </c>
      <c r="G25" s="32"/>
      <c r="H25" s="32"/>
      <c r="I25" s="32"/>
      <c r="J25" s="32"/>
      <c r="K25" s="33"/>
    </row>
    <row r="26" spans="1:11" ht="22.35" customHeight="1" thickBot="1" x14ac:dyDescent="0.2">
      <c r="A26" s="34" t="s">
        <v>14</v>
      </c>
      <c r="B26" s="35"/>
      <c r="C26" s="36"/>
      <c r="D26" s="37">
        <f>D25*0.3</f>
        <v>124416</v>
      </c>
      <c r="E26" s="38"/>
      <c r="F26" s="9" t="s">
        <v>71</v>
      </c>
      <c r="G26" s="10"/>
      <c r="H26" s="10"/>
      <c r="I26" s="10"/>
      <c r="J26" s="10"/>
      <c r="K26" s="11"/>
    </row>
    <row r="27" spans="1:11" ht="22.35" customHeight="1" x14ac:dyDescent="0.15">
      <c r="A27" s="57" t="s">
        <v>15</v>
      </c>
      <c r="B27" s="58"/>
      <c r="C27" s="59"/>
      <c r="D27" s="60">
        <f>D25+D26</f>
        <v>539136</v>
      </c>
      <c r="E27" s="61"/>
      <c r="F27" s="5" t="s">
        <v>16</v>
      </c>
      <c r="G27" s="5"/>
      <c r="H27" s="5"/>
      <c r="I27" s="5"/>
      <c r="J27" s="5"/>
      <c r="K27" s="6"/>
    </row>
    <row r="28" spans="1:11" ht="22.35" customHeight="1" thickBot="1" x14ac:dyDescent="0.2">
      <c r="A28" s="44" t="s">
        <v>17</v>
      </c>
      <c r="B28" s="45"/>
      <c r="C28" s="46"/>
      <c r="D28" s="47">
        <f>D27/1.08*0.08</f>
        <v>39935.999999999993</v>
      </c>
      <c r="E28" s="48"/>
      <c r="F28" s="7"/>
      <c r="G28" s="7"/>
      <c r="H28" s="7"/>
      <c r="I28" s="7"/>
      <c r="J28" s="7"/>
      <c r="K28" s="8"/>
    </row>
    <row r="29" spans="1:11" ht="18.60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.6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.6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8.60000000000000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.6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.6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.600000000000001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60000000000000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60000000000000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60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600000000000001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60000000000000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60000000000000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600000000000001" customHeight="1" x14ac:dyDescent="0.15"/>
    <row r="43" spans="1:11" ht="18.600000000000001" customHeight="1" x14ac:dyDescent="0.15"/>
    <row r="44" spans="1:11" ht="18.600000000000001" customHeight="1" x14ac:dyDescent="0.15"/>
    <row r="45" spans="1:11" ht="18.600000000000001" customHeight="1" x14ac:dyDescent="0.15"/>
  </sheetData>
  <mergeCells count="48">
    <mergeCell ref="I1:K1"/>
    <mergeCell ref="H2:K2"/>
    <mergeCell ref="H4:K4"/>
    <mergeCell ref="A6:K6"/>
    <mergeCell ref="D22:E22"/>
    <mergeCell ref="B22:C22"/>
    <mergeCell ref="D20:E20"/>
    <mergeCell ref="B20:C20"/>
    <mergeCell ref="F19:K19"/>
    <mergeCell ref="A11:C11"/>
    <mergeCell ref="D11:K11"/>
    <mergeCell ref="A12:C12"/>
    <mergeCell ref="D12:K12"/>
    <mergeCell ref="A8:C8"/>
    <mergeCell ref="D8:K8"/>
    <mergeCell ref="A9:C9"/>
    <mergeCell ref="D9:K9"/>
    <mergeCell ref="A10:C10"/>
    <mergeCell ref="D10:K10"/>
    <mergeCell ref="A14:C14"/>
    <mergeCell ref="D14:K14"/>
    <mergeCell ref="B17:C17"/>
    <mergeCell ref="D17:E17"/>
    <mergeCell ref="F17:K17"/>
    <mergeCell ref="D19:E19"/>
    <mergeCell ref="B19:C19"/>
    <mergeCell ref="F18:K18"/>
    <mergeCell ref="A26:C26"/>
    <mergeCell ref="D26:E26"/>
    <mergeCell ref="A28:C28"/>
    <mergeCell ref="D28:E28"/>
    <mergeCell ref="B24:C24"/>
    <mergeCell ref="D24:E24"/>
    <mergeCell ref="B25:C25"/>
    <mergeCell ref="D25:E25"/>
    <mergeCell ref="A18:A24"/>
    <mergeCell ref="B18:C18"/>
    <mergeCell ref="D18:E18"/>
    <mergeCell ref="A27:C27"/>
    <mergeCell ref="D27:E27"/>
    <mergeCell ref="F25:K25"/>
    <mergeCell ref="F20:K20"/>
    <mergeCell ref="B21:C21"/>
    <mergeCell ref="F21:K21"/>
    <mergeCell ref="D21:E21"/>
    <mergeCell ref="F22:K22"/>
    <mergeCell ref="B23:C23"/>
    <mergeCell ref="D23:E23"/>
  </mergeCells>
  <phoneticPr fontId="3"/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view="pageLayout" topLeftCell="A10" zoomScaleNormal="100" workbookViewId="0">
      <selection activeCell="H23" sqref="H23"/>
    </sheetView>
  </sheetViews>
  <sheetFormatPr defaultRowHeight="13.5" x14ac:dyDescent="0.15"/>
  <cols>
    <col min="1" max="1" width="8.125" customWidth="1"/>
    <col min="3" max="3" width="12.5" customWidth="1"/>
    <col min="4" max="4" width="8" customWidth="1"/>
    <col min="5" max="5" width="6" customWidth="1"/>
    <col min="6" max="6" width="10.875" customWidth="1"/>
    <col min="7" max="7" width="9" customWidth="1"/>
    <col min="8" max="8" width="10.75" customWidth="1"/>
    <col min="9" max="9" width="5.75" customWidth="1"/>
    <col min="10" max="10" width="8.375" customWidth="1"/>
    <col min="11" max="11" width="11.125" customWidth="1"/>
  </cols>
  <sheetData>
    <row r="1" spans="1:11" ht="18.600000000000001" customHeight="1" thickBot="1" x14ac:dyDescent="0.2">
      <c r="A1" s="1" t="s">
        <v>59</v>
      </c>
      <c r="B1" s="1"/>
      <c r="C1" s="1"/>
      <c r="D1" s="1"/>
      <c r="E1" s="1"/>
      <c r="F1" s="1"/>
      <c r="G1" s="1"/>
      <c r="H1" s="2" t="s">
        <v>0</v>
      </c>
      <c r="I1" s="64"/>
      <c r="J1" s="64"/>
      <c r="K1" s="63"/>
    </row>
    <row r="2" spans="1:11" ht="18.600000000000001" customHeight="1" thickBot="1" x14ac:dyDescent="0.2">
      <c r="A2" s="1"/>
      <c r="B2" s="1"/>
      <c r="C2" s="1"/>
      <c r="D2" s="1"/>
      <c r="E2" s="1"/>
      <c r="F2" s="1"/>
      <c r="G2" s="1"/>
      <c r="H2" s="34" t="s">
        <v>19</v>
      </c>
      <c r="I2" s="35"/>
      <c r="J2" s="35"/>
      <c r="K2" s="36"/>
    </row>
    <row r="3" spans="1:11" ht="18.600000000000001" customHeight="1" x14ac:dyDescent="0.15">
      <c r="A3" s="1"/>
      <c r="B3" s="1"/>
      <c r="C3" s="1"/>
      <c r="D3" s="1"/>
      <c r="E3" s="1"/>
      <c r="F3" s="1"/>
      <c r="G3" s="1"/>
      <c r="H3" s="1"/>
      <c r="I3" s="3"/>
      <c r="J3" s="3"/>
      <c r="K3" s="3"/>
    </row>
    <row r="4" spans="1:11" ht="18.600000000000001" customHeight="1" x14ac:dyDescent="0.15">
      <c r="A4" s="1"/>
      <c r="B4" s="1"/>
      <c r="C4" s="1"/>
      <c r="D4" s="1"/>
      <c r="E4" s="1"/>
      <c r="F4" s="1"/>
      <c r="G4" s="1"/>
      <c r="H4" s="73" t="s">
        <v>1</v>
      </c>
      <c r="I4" s="73"/>
      <c r="J4" s="73"/>
      <c r="K4" s="73"/>
    </row>
    <row r="5" spans="1:11" ht="18.60000000000000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600000000000001" customHeight="1" x14ac:dyDescent="0.15">
      <c r="A6" s="74" t="s">
        <v>35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8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7.5" customHeight="1" thickBot="1" x14ac:dyDescent="0.2">
      <c r="A8" s="62" t="s">
        <v>2</v>
      </c>
      <c r="B8" s="64"/>
      <c r="C8" s="63"/>
      <c r="D8" s="64" t="s">
        <v>3</v>
      </c>
      <c r="E8" s="64"/>
      <c r="F8" s="64"/>
      <c r="G8" s="64"/>
      <c r="H8" s="64"/>
      <c r="I8" s="64"/>
      <c r="J8" s="64"/>
      <c r="K8" s="63"/>
    </row>
    <row r="9" spans="1:11" ht="22.35" customHeight="1" thickBot="1" x14ac:dyDescent="0.2">
      <c r="A9" s="62" t="s">
        <v>4</v>
      </c>
      <c r="B9" s="64"/>
      <c r="C9" s="63"/>
      <c r="D9" s="62" t="s">
        <v>18</v>
      </c>
      <c r="E9" s="64"/>
      <c r="F9" s="64"/>
      <c r="G9" s="64"/>
      <c r="H9" s="64"/>
      <c r="I9" s="64"/>
      <c r="J9" s="64"/>
      <c r="K9" s="63"/>
    </row>
    <row r="10" spans="1:11" ht="37.5" customHeight="1" thickBot="1" x14ac:dyDescent="0.2">
      <c r="A10" s="65" t="s">
        <v>20</v>
      </c>
      <c r="B10" s="66"/>
      <c r="C10" s="67"/>
      <c r="D10" s="68"/>
      <c r="E10" s="69"/>
      <c r="F10" s="69"/>
      <c r="G10" s="69"/>
      <c r="H10" s="69"/>
      <c r="I10" s="69"/>
      <c r="J10" s="69"/>
      <c r="K10" s="70"/>
    </row>
    <row r="11" spans="1:11" ht="22.35" customHeight="1" thickBot="1" x14ac:dyDescent="0.2">
      <c r="A11" s="62" t="s">
        <v>5</v>
      </c>
      <c r="B11" s="64"/>
      <c r="C11" s="63"/>
      <c r="D11" s="77" t="s">
        <v>57</v>
      </c>
      <c r="E11" s="78"/>
      <c r="F11" s="78"/>
      <c r="G11" s="78"/>
      <c r="H11" s="78"/>
      <c r="I11" s="78"/>
      <c r="J11" s="78"/>
      <c r="K11" s="79"/>
    </row>
    <row r="12" spans="1:11" ht="22.35" customHeight="1" thickBot="1" x14ac:dyDescent="0.2">
      <c r="A12" s="62" t="s">
        <v>6</v>
      </c>
      <c r="B12" s="64"/>
      <c r="C12" s="63"/>
      <c r="D12" s="64" t="s">
        <v>21</v>
      </c>
      <c r="E12" s="64"/>
      <c r="F12" s="64"/>
      <c r="G12" s="64"/>
      <c r="H12" s="64"/>
      <c r="I12" s="64"/>
      <c r="J12" s="64"/>
      <c r="K12" s="63"/>
    </row>
    <row r="13" spans="1:11" ht="22.35" customHeight="1" thickBot="1" x14ac:dyDescent="0.2">
      <c r="A13" s="62" t="s">
        <v>50</v>
      </c>
      <c r="B13" s="64"/>
      <c r="C13" s="63"/>
      <c r="D13" s="64" t="s">
        <v>21</v>
      </c>
      <c r="E13" s="64"/>
      <c r="F13" s="64"/>
      <c r="G13" s="64"/>
      <c r="H13" s="64"/>
      <c r="I13" s="64"/>
      <c r="J13" s="64"/>
      <c r="K13" s="63"/>
    </row>
    <row r="14" spans="1:11" ht="18.600000000000001" customHeight="1" thickBo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2.35" customHeight="1" thickBot="1" x14ac:dyDescent="0.2">
      <c r="A15" s="62" t="s">
        <v>36</v>
      </c>
      <c r="B15" s="64"/>
      <c r="C15" s="63"/>
      <c r="D15" s="71">
        <f>D26</f>
        <v>202176</v>
      </c>
      <c r="E15" s="71"/>
      <c r="F15" s="71"/>
      <c r="G15" s="71"/>
      <c r="H15" s="71"/>
      <c r="I15" s="71"/>
      <c r="J15" s="71"/>
      <c r="K15" s="72"/>
    </row>
    <row r="16" spans="1:11" ht="18.6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2.35" customHeight="1" thickBot="1" x14ac:dyDescent="0.2">
      <c r="A17" s="1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2.35" customHeight="1" thickBot="1" x14ac:dyDescent="0.2">
      <c r="A18" s="4" t="s">
        <v>8</v>
      </c>
      <c r="B18" s="62" t="s">
        <v>9</v>
      </c>
      <c r="C18" s="63"/>
      <c r="D18" s="62" t="s">
        <v>10</v>
      </c>
      <c r="E18" s="63"/>
      <c r="F18" s="64" t="s">
        <v>11</v>
      </c>
      <c r="G18" s="64"/>
      <c r="H18" s="64"/>
      <c r="I18" s="64"/>
      <c r="J18" s="64"/>
      <c r="K18" s="63"/>
    </row>
    <row r="19" spans="1:11" ht="22.35" customHeight="1" thickBot="1" x14ac:dyDescent="0.2">
      <c r="A19" s="55" t="s">
        <v>12</v>
      </c>
      <c r="B19" s="34" t="s">
        <v>23</v>
      </c>
      <c r="C19" s="36"/>
      <c r="D19" s="37">
        <f>50000*1.08</f>
        <v>54000</v>
      </c>
      <c r="E19" s="38"/>
      <c r="F19" s="39" t="s">
        <v>38</v>
      </c>
      <c r="G19" s="40"/>
      <c r="H19" s="40"/>
      <c r="I19" s="40"/>
      <c r="J19" s="40"/>
      <c r="K19" s="41"/>
    </row>
    <row r="20" spans="1:11" ht="22.35" customHeight="1" thickBot="1" x14ac:dyDescent="0.2">
      <c r="A20" s="56"/>
      <c r="B20" s="75" t="s">
        <v>37</v>
      </c>
      <c r="C20" s="76"/>
      <c r="D20" s="37">
        <f>70000*1.08</f>
        <v>75600</v>
      </c>
      <c r="E20" s="38"/>
      <c r="F20" s="34" t="s">
        <v>28</v>
      </c>
      <c r="G20" s="35"/>
      <c r="H20" s="35"/>
      <c r="I20" s="35"/>
      <c r="J20" s="35"/>
      <c r="K20" s="36"/>
    </row>
    <row r="21" spans="1:11" ht="22.35" customHeight="1" x14ac:dyDescent="0.15">
      <c r="A21" s="56"/>
      <c r="B21" s="49" t="s">
        <v>39</v>
      </c>
      <c r="C21" s="50"/>
      <c r="D21" s="60">
        <f>J21+J22</f>
        <v>0</v>
      </c>
      <c r="E21" s="61"/>
      <c r="F21" s="20" t="s">
        <v>43</v>
      </c>
      <c r="G21" s="20"/>
      <c r="H21" s="5" t="s">
        <v>42</v>
      </c>
      <c r="I21" s="21" t="s">
        <v>45</v>
      </c>
      <c r="J21" s="22">
        <f>250000*G21*1.08</f>
        <v>0</v>
      </c>
      <c r="K21" s="6"/>
    </row>
    <row r="22" spans="1:11" ht="22.35" customHeight="1" thickBot="1" x14ac:dyDescent="0.2">
      <c r="A22" s="56"/>
      <c r="B22" s="80"/>
      <c r="C22" s="81"/>
      <c r="D22" s="47"/>
      <c r="E22" s="48"/>
      <c r="F22" s="20" t="s">
        <v>44</v>
      </c>
      <c r="G22" s="20"/>
      <c r="H22" s="5" t="s">
        <v>42</v>
      </c>
      <c r="I22" s="21" t="s">
        <v>45</v>
      </c>
      <c r="J22" s="22">
        <f>125000*G22*1.08</f>
        <v>0</v>
      </c>
      <c r="K22" s="16"/>
    </row>
    <row r="23" spans="1:11" ht="22.35" customHeight="1" thickBot="1" x14ac:dyDescent="0.2">
      <c r="A23" s="56"/>
      <c r="B23" s="49" t="s">
        <v>40</v>
      </c>
      <c r="C23" s="50"/>
      <c r="D23" s="37">
        <f>(D19+D20+D21)*H23</f>
        <v>25920</v>
      </c>
      <c r="E23" s="38"/>
      <c r="F23" s="23" t="s">
        <v>73</v>
      </c>
      <c r="G23" s="24"/>
      <c r="H23" s="30">
        <v>0.2</v>
      </c>
      <c r="I23" s="24"/>
      <c r="J23" s="24"/>
      <c r="K23" s="25"/>
    </row>
    <row r="24" spans="1:11" ht="22.35" customHeight="1" thickBot="1" x14ac:dyDescent="0.2">
      <c r="A24" s="15"/>
      <c r="B24" s="51" t="s">
        <v>13</v>
      </c>
      <c r="C24" s="52"/>
      <c r="D24" s="53">
        <f>SUM(D19:E23)</f>
        <v>155520</v>
      </c>
      <c r="E24" s="54"/>
      <c r="F24" s="31" t="s">
        <v>41</v>
      </c>
      <c r="G24" s="32"/>
      <c r="H24" s="32"/>
      <c r="I24" s="32"/>
      <c r="J24" s="32"/>
      <c r="K24" s="33"/>
    </row>
    <row r="25" spans="1:11" ht="22.35" customHeight="1" thickBot="1" x14ac:dyDescent="0.2">
      <c r="A25" s="34" t="s">
        <v>14</v>
      </c>
      <c r="B25" s="35"/>
      <c r="C25" s="36"/>
      <c r="D25" s="37">
        <f>D24*0.3</f>
        <v>46656</v>
      </c>
      <c r="E25" s="38"/>
      <c r="F25" s="9" t="s">
        <v>71</v>
      </c>
      <c r="G25" s="10"/>
      <c r="H25" s="10"/>
      <c r="I25" s="10"/>
      <c r="J25" s="10"/>
      <c r="K25" s="11"/>
    </row>
    <row r="26" spans="1:11" ht="22.35" customHeight="1" x14ac:dyDescent="0.15">
      <c r="A26" s="57" t="s">
        <v>15</v>
      </c>
      <c r="B26" s="58"/>
      <c r="C26" s="59"/>
      <c r="D26" s="60">
        <f>D24+D25</f>
        <v>202176</v>
      </c>
      <c r="E26" s="61"/>
      <c r="F26" s="5" t="s">
        <v>16</v>
      </c>
      <c r="G26" s="5"/>
      <c r="H26" s="5"/>
      <c r="I26" s="5"/>
      <c r="J26" s="5"/>
      <c r="K26" s="6"/>
    </row>
    <row r="27" spans="1:11" ht="22.35" customHeight="1" thickBot="1" x14ac:dyDescent="0.2">
      <c r="A27" s="44" t="s">
        <v>17</v>
      </c>
      <c r="B27" s="45"/>
      <c r="C27" s="46"/>
      <c r="D27" s="47">
        <f>D26/1.08*0.08</f>
        <v>14976</v>
      </c>
      <c r="E27" s="48"/>
      <c r="F27" s="7"/>
      <c r="G27" s="7"/>
      <c r="H27" s="7"/>
      <c r="I27" s="7"/>
      <c r="J27" s="7"/>
      <c r="K27" s="8"/>
    </row>
    <row r="28" spans="1:11" ht="18.60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.60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.6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.6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8.60000000000000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.6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.6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.600000000000001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60000000000000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60000000000000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60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600000000000001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60000000000000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600000000000001" customHeight="1" x14ac:dyDescent="0.15"/>
    <row r="42" spans="1:11" ht="18.600000000000001" customHeight="1" x14ac:dyDescent="0.15"/>
    <row r="43" spans="1:11" ht="18.600000000000001" customHeight="1" x14ac:dyDescent="0.15"/>
    <row r="44" spans="1:11" ht="18.600000000000001" customHeight="1" x14ac:dyDescent="0.15"/>
  </sheetData>
  <mergeCells count="41">
    <mergeCell ref="I1:K1"/>
    <mergeCell ref="H2:K2"/>
    <mergeCell ref="H4:K4"/>
    <mergeCell ref="A6:K6"/>
    <mergeCell ref="A8:C8"/>
    <mergeCell ref="D8:K8"/>
    <mergeCell ref="A9:C9"/>
    <mergeCell ref="D9:K9"/>
    <mergeCell ref="A10:C10"/>
    <mergeCell ref="D10:K10"/>
    <mergeCell ref="A11:C11"/>
    <mergeCell ref="D11:K11"/>
    <mergeCell ref="A12:C12"/>
    <mergeCell ref="D12:K12"/>
    <mergeCell ref="A15:C15"/>
    <mergeCell ref="D15:K15"/>
    <mergeCell ref="B18:C18"/>
    <mergeCell ref="D18:E18"/>
    <mergeCell ref="F18:K18"/>
    <mergeCell ref="A13:C13"/>
    <mergeCell ref="D13:K13"/>
    <mergeCell ref="F24:K24"/>
    <mergeCell ref="A25:C25"/>
    <mergeCell ref="D25:E25"/>
    <mergeCell ref="B21:C22"/>
    <mergeCell ref="D21:E22"/>
    <mergeCell ref="A19:A23"/>
    <mergeCell ref="B19:C19"/>
    <mergeCell ref="D19:E19"/>
    <mergeCell ref="B23:C23"/>
    <mergeCell ref="D23:E23"/>
    <mergeCell ref="F19:K19"/>
    <mergeCell ref="B20:C20"/>
    <mergeCell ref="D20:E20"/>
    <mergeCell ref="F20:K20"/>
    <mergeCell ref="A26:C26"/>
    <mergeCell ref="D26:E26"/>
    <mergeCell ref="A27:C27"/>
    <mergeCell ref="D27:E27"/>
    <mergeCell ref="B24:C24"/>
    <mergeCell ref="D24:E24"/>
  </mergeCells>
  <phoneticPr fontId="3"/>
  <pageMargins left="0.25" right="0.25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abSelected="1" view="pageLayout" zoomScaleNormal="100" workbookViewId="0">
      <selection activeCell="B5" sqref="B5"/>
    </sheetView>
  </sheetViews>
  <sheetFormatPr defaultColWidth="9" defaultRowHeight="13.5" x14ac:dyDescent="0.15"/>
  <cols>
    <col min="1" max="1" width="8.125" customWidth="1"/>
    <col min="3" max="3" width="12.5" customWidth="1"/>
    <col min="4" max="4" width="8" customWidth="1"/>
    <col min="5" max="5" width="6" customWidth="1"/>
    <col min="6" max="6" width="7.625" customWidth="1"/>
    <col min="7" max="7" width="9" customWidth="1"/>
    <col min="8" max="8" width="10.75" customWidth="1"/>
    <col min="9" max="9" width="5.75" customWidth="1"/>
    <col min="10" max="10" width="8.375" customWidth="1"/>
    <col min="11" max="11" width="7.625" customWidth="1"/>
  </cols>
  <sheetData>
    <row r="1" spans="1:11" ht="18.600000000000001" customHeight="1" thickBot="1" x14ac:dyDescent="0.2">
      <c r="A1" s="1" t="s">
        <v>60</v>
      </c>
      <c r="B1" s="1"/>
      <c r="C1" s="1"/>
      <c r="D1" s="1"/>
      <c r="E1" s="1"/>
      <c r="F1" s="1"/>
      <c r="G1" s="1"/>
      <c r="H1" s="2" t="s">
        <v>0</v>
      </c>
      <c r="I1" s="64"/>
      <c r="J1" s="64"/>
      <c r="K1" s="63"/>
    </row>
    <row r="2" spans="1:11" ht="18.600000000000001" customHeight="1" thickBot="1" x14ac:dyDescent="0.2">
      <c r="A2" s="1"/>
      <c r="B2" s="1"/>
      <c r="C2" s="1"/>
      <c r="D2" s="1"/>
      <c r="E2" s="1"/>
      <c r="F2" s="1"/>
      <c r="G2" s="1"/>
      <c r="H2" s="34" t="s">
        <v>19</v>
      </c>
      <c r="I2" s="35"/>
      <c r="J2" s="35"/>
      <c r="K2" s="36"/>
    </row>
    <row r="3" spans="1:11" ht="18.600000000000001" customHeight="1" x14ac:dyDescent="0.15">
      <c r="A3" s="1"/>
      <c r="B3" s="1"/>
      <c r="C3" s="1"/>
      <c r="D3" s="1"/>
      <c r="E3" s="1"/>
      <c r="F3" s="1"/>
      <c r="G3" s="1"/>
      <c r="H3" s="1"/>
      <c r="I3" s="3"/>
      <c r="J3" s="3"/>
      <c r="K3" s="3"/>
    </row>
    <row r="4" spans="1:11" ht="18.600000000000001" customHeight="1" x14ac:dyDescent="0.15">
      <c r="A4" s="1"/>
      <c r="B4" s="1"/>
      <c r="C4" s="1"/>
      <c r="D4" s="1"/>
      <c r="E4" s="1"/>
      <c r="F4" s="1"/>
      <c r="G4" s="1"/>
      <c r="H4" s="73" t="s">
        <v>65</v>
      </c>
      <c r="I4" s="73"/>
      <c r="J4" s="73"/>
      <c r="K4" s="73"/>
    </row>
    <row r="5" spans="1:11" ht="18.60000000000000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600000000000001" customHeight="1" x14ac:dyDescent="0.15">
      <c r="A6" s="29"/>
      <c r="B6" s="74" t="s">
        <v>69</v>
      </c>
      <c r="C6" s="74"/>
      <c r="D6" s="74"/>
      <c r="E6" s="74"/>
      <c r="F6" s="74"/>
      <c r="G6" s="74"/>
      <c r="H6" s="74"/>
      <c r="I6" s="74"/>
      <c r="J6" s="74"/>
      <c r="K6" s="29"/>
    </row>
    <row r="7" spans="1:11" ht="18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7.5" customHeight="1" thickBot="1" x14ac:dyDescent="0.2">
      <c r="A8" s="62" t="s">
        <v>2</v>
      </c>
      <c r="B8" s="64"/>
      <c r="C8" s="63"/>
      <c r="D8" s="64" t="s">
        <v>3</v>
      </c>
      <c r="E8" s="64"/>
      <c r="F8" s="64"/>
      <c r="G8" s="64"/>
      <c r="H8" s="64"/>
      <c r="I8" s="64"/>
      <c r="J8" s="64"/>
      <c r="K8" s="63"/>
    </row>
    <row r="9" spans="1:11" ht="22.35" customHeight="1" thickBot="1" x14ac:dyDescent="0.2">
      <c r="A9" s="62" t="s">
        <v>4</v>
      </c>
      <c r="B9" s="64"/>
      <c r="C9" s="63"/>
      <c r="D9" s="62" t="s">
        <v>18</v>
      </c>
      <c r="E9" s="64"/>
      <c r="F9" s="64"/>
      <c r="G9" s="64"/>
      <c r="H9" s="64"/>
      <c r="I9" s="64"/>
      <c r="J9" s="64"/>
      <c r="K9" s="63"/>
    </row>
    <row r="10" spans="1:11" ht="37.5" customHeight="1" thickBot="1" x14ac:dyDescent="0.2">
      <c r="A10" s="65" t="s">
        <v>20</v>
      </c>
      <c r="B10" s="66"/>
      <c r="C10" s="67"/>
      <c r="D10" s="68"/>
      <c r="E10" s="69"/>
      <c r="F10" s="69"/>
      <c r="G10" s="69"/>
      <c r="H10" s="69"/>
      <c r="I10" s="69"/>
      <c r="J10" s="69"/>
      <c r="K10" s="70"/>
    </row>
    <row r="11" spans="1:11" ht="22.35" customHeight="1" thickBot="1" x14ac:dyDescent="0.2">
      <c r="A11" s="62" t="s">
        <v>5</v>
      </c>
      <c r="B11" s="64"/>
      <c r="C11" s="63"/>
      <c r="D11" s="77" t="s">
        <v>63</v>
      </c>
      <c r="E11" s="78"/>
      <c r="F11" s="78"/>
      <c r="G11" s="78"/>
      <c r="H11" s="78"/>
      <c r="I11" s="78"/>
      <c r="J11" s="78"/>
      <c r="K11" s="79"/>
    </row>
    <row r="12" spans="1:11" ht="22.35" customHeight="1" thickBot="1" x14ac:dyDescent="0.2">
      <c r="A12" s="62" t="s">
        <v>6</v>
      </c>
      <c r="B12" s="64"/>
      <c r="C12" s="63"/>
      <c r="D12" s="64" t="s">
        <v>21</v>
      </c>
      <c r="E12" s="64"/>
      <c r="F12" s="64"/>
      <c r="G12" s="64"/>
      <c r="H12" s="64"/>
      <c r="I12" s="64"/>
      <c r="J12" s="64"/>
      <c r="K12" s="63"/>
    </row>
    <row r="13" spans="1:11" ht="22.35" customHeight="1" thickBot="1" x14ac:dyDescent="0.2">
      <c r="A13" s="62" t="s">
        <v>50</v>
      </c>
      <c r="B13" s="64"/>
      <c r="C13" s="63"/>
      <c r="D13" s="51" t="s">
        <v>64</v>
      </c>
      <c r="E13" s="82"/>
      <c r="F13" s="82"/>
      <c r="G13" s="82"/>
      <c r="H13" s="82"/>
      <c r="I13" s="82"/>
      <c r="J13" s="82"/>
      <c r="K13" s="52"/>
    </row>
    <row r="14" spans="1:11" ht="18.600000000000001" customHeight="1" thickBo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8.600000000000001" customHeight="1" thickBot="1" x14ac:dyDescent="0.2">
      <c r="A15" s="62" t="s">
        <v>22</v>
      </c>
      <c r="B15" s="64"/>
      <c r="C15" s="63"/>
      <c r="D15" s="71">
        <f>D25</f>
        <v>0</v>
      </c>
      <c r="E15" s="71"/>
      <c r="F15" s="71"/>
      <c r="G15" s="71"/>
      <c r="H15" s="71"/>
      <c r="I15" s="71"/>
      <c r="J15" s="71"/>
      <c r="K15" s="72"/>
    </row>
    <row r="16" spans="1:11" ht="22.3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2.35" customHeight="1" x14ac:dyDescent="0.15">
      <c r="A17" s="1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2.35" customHeight="1" thickBo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2.35" customHeight="1" thickBot="1" x14ac:dyDescent="0.2">
      <c r="A19" s="4" t="s">
        <v>8</v>
      </c>
      <c r="B19" s="62" t="s">
        <v>9</v>
      </c>
      <c r="C19" s="63"/>
      <c r="D19" s="62" t="s">
        <v>10</v>
      </c>
      <c r="E19" s="63"/>
      <c r="F19" s="64" t="s">
        <v>11</v>
      </c>
      <c r="G19" s="64"/>
      <c r="H19" s="64"/>
      <c r="I19" s="64"/>
      <c r="J19" s="64"/>
      <c r="K19" s="63"/>
    </row>
    <row r="20" spans="1:11" ht="22.35" customHeight="1" thickBot="1" x14ac:dyDescent="0.2">
      <c r="A20" s="55" t="s">
        <v>12</v>
      </c>
      <c r="B20" s="34" t="s">
        <v>46</v>
      </c>
      <c r="C20" s="36"/>
      <c r="D20" s="37">
        <f>F20*6000*I20*1.08</f>
        <v>0</v>
      </c>
      <c r="E20" s="38"/>
      <c r="F20" s="23"/>
      <c r="G20" s="24" t="s">
        <v>62</v>
      </c>
      <c r="H20" s="24"/>
      <c r="I20" s="24"/>
      <c r="J20" s="24" t="s">
        <v>66</v>
      </c>
      <c r="K20" s="25"/>
    </row>
    <row r="21" spans="1:11" ht="22.35" customHeight="1" thickBot="1" x14ac:dyDescent="0.2">
      <c r="A21" s="56"/>
      <c r="B21" s="34" t="s">
        <v>47</v>
      </c>
      <c r="C21" s="36"/>
      <c r="D21" s="37">
        <f>F21*7000*1.08</f>
        <v>0</v>
      </c>
      <c r="E21" s="38"/>
      <c r="F21" s="26"/>
      <c r="G21" s="27" t="s">
        <v>49</v>
      </c>
      <c r="H21" s="27"/>
      <c r="I21" s="27"/>
      <c r="J21" s="27"/>
      <c r="K21" s="28"/>
    </row>
    <row r="22" spans="1:11" ht="22.35" customHeight="1" thickBot="1" x14ac:dyDescent="0.2">
      <c r="A22" s="56"/>
      <c r="B22" s="49" t="s">
        <v>48</v>
      </c>
      <c r="C22" s="50"/>
      <c r="D22" s="37">
        <f>(D20+D21)*H22</f>
        <v>0</v>
      </c>
      <c r="E22" s="38"/>
      <c r="F22" s="23" t="s">
        <v>70</v>
      </c>
      <c r="G22" s="24"/>
      <c r="H22" s="30">
        <v>0.2</v>
      </c>
      <c r="I22" s="24"/>
      <c r="J22" s="24"/>
      <c r="K22" s="25"/>
    </row>
    <row r="23" spans="1:11" ht="22.35" customHeight="1" thickBot="1" x14ac:dyDescent="0.2">
      <c r="A23" s="15"/>
      <c r="B23" s="51" t="s">
        <v>13</v>
      </c>
      <c r="C23" s="52"/>
      <c r="D23" s="53">
        <f>SUM(D20:E22)</f>
        <v>0</v>
      </c>
      <c r="E23" s="54"/>
      <c r="F23" s="31" t="s">
        <v>68</v>
      </c>
      <c r="G23" s="32"/>
      <c r="H23" s="32"/>
      <c r="I23" s="32"/>
      <c r="J23" s="32"/>
      <c r="K23" s="33"/>
    </row>
    <row r="24" spans="1:11" ht="22.35" customHeight="1" thickBot="1" x14ac:dyDescent="0.2">
      <c r="A24" s="34" t="s">
        <v>14</v>
      </c>
      <c r="B24" s="35"/>
      <c r="C24" s="36"/>
      <c r="D24" s="37">
        <f>D23*0.3</f>
        <v>0</v>
      </c>
      <c r="E24" s="38"/>
      <c r="F24" s="12" t="s">
        <v>71</v>
      </c>
      <c r="G24" s="13"/>
      <c r="H24" s="13"/>
      <c r="I24" s="13"/>
      <c r="J24" s="13"/>
      <c r="K24" s="14"/>
    </row>
    <row r="25" spans="1:11" ht="22.35" customHeight="1" x14ac:dyDescent="0.15">
      <c r="A25" s="57" t="s">
        <v>15</v>
      </c>
      <c r="B25" s="58"/>
      <c r="C25" s="59"/>
      <c r="D25" s="60">
        <f>D23+D24</f>
        <v>0</v>
      </c>
      <c r="E25" s="61"/>
      <c r="F25" s="5" t="s">
        <v>16</v>
      </c>
      <c r="G25" s="5"/>
      <c r="H25" s="5"/>
      <c r="I25" s="5"/>
      <c r="J25" s="5"/>
      <c r="K25" s="6"/>
    </row>
    <row r="26" spans="1:11" ht="18.600000000000001" customHeight="1" thickBot="1" x14ac:dyDescent="0.2">
      <c r="A26" s="44" t="s">
        <v>17</v>
      </c>
      <c r="B26" s="45"/>
      <c r="C26" s="46"/>
      <c r="D26" s="47">
        <f>D25/1.08*0.08</f>
        <v>0</v>
      </c>
      <c r="E26" s="48"/>
      <c r="F26" s="7"/>
      <c r="G26" s="7"/>
      <c r="H26" s="7"/>
      <c r="I26" s="7"/>
      <c r="J26" s="7"/>
      <c r="K26" s="8"/>
    </row>
    <row r="27" spans="1:11" ht="18.600000000000001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8.60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.60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.6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.600000000000001" customHeight="1" x14ac:dyDescent="0.15"/>
    <row r="32" spans="1:11" ht="18.600000000000001" customHeight="1" x14ac:dyDescent="0.15"/>
    <row r="33" ht="18.600000000000001" customHeight="1" x14ac:dyDescent="0.15"/>
  </sheetData>
  <mergeCells count="37">
    <mergeCell ref="A25:C25"/>
    <mergeCell ref="D25:E25"/>
    <mergeCell ref="A26:C26"/>
    <mergeCell ref="D26:E26"/>
    <mergeCell ref="B23:C23"/>
    <mergeCell ref="D23:E23"/>
    <mergeCell ref="F23:K23"/>
    <mergeCell ref="A24:C24"/>
    <mergeCell ref="D24:E24"/>
    <mergeCell ref="A20:A22"/>
    <mergeCell ref="B20:C20"/>
    <mergeCell ref="D20:E20"/>
    <mergeCell ref="B21:C21"/>
    <mergeCell ref="D21:E21"/>
    <mergeCell ref="B22:C22"/>
    <mergeCell ref="D22:E22"/>
    <mergeCell ref="A12:C12"/>
    <mergeCell ref="D12:K12"/>
    <mergeCell ref="A15:C15"/>
    <mergeCell ref="D15:K15"/>
    <mergeCell ref="B19:C19"/>
    <mergeCell ref="D19:E19"/>
    <mergeCell ref="F19:K19"/>
    <mergeCell ref="A13:C13"/>
    <mergeCell ref="D13:K13"/>
    <mergeCell ref="A9:C9"/>
    <mergeCell ref="D9:K9"/>
    <mergeCell ref="A10:C10"/>
    <mergeCell ref="D10:K10"/>
    <mergeCell ref="A11:C11"/>
    <mergeCell ref="D11:K11"/>
    <mergeCell ref="I1:K1"/>
    <mergeCell ref="H2:K2"/>
    <mergeCell ref="H4:K4"/>
    <mergeCell ref="A8:C8"/>
    <mergeCell ref="D8:K8"/>
    <mergeCell ref="B6:J6"/>
  </mergeCells>
  <phoneticPr fontId="3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zoomScaleNormal="100" workbookViewId="0">
      <selection activeCell="G17" sqref="G17"/>
    </sheetView>
  </sheetViews>
  <sheetFormatPr defaultRowHeight="13.5" x14ac:dyDescent="0.15"/>
  <cols>
    <col min="1" max="1" width="8.125" customWidth="1"/>
    <col min="3" max="3" width="12.5" customWidth="1"/>
    <col min="4" max="4" width="8" customWidth="1"/>
    <col min="5" max="5" width="6" customWidth="1"/>
    <col min="6" max="6" width="10.875" customWidth="1"/>
    <col min="7" max="7" width="9" customWidth="1"/>
    <col min="8" max="8" width="10.75" customWidth="1"/>
    <col min="9" max="9" width="5.75" customWidth="1"/>
    <col min="10" max="10" width="8.375" customWidth="1"/>
    <col min="11" max="11" width="11.125" customWidth="1"/>
  </cols>
  <sheetData>
    <row r="1" spans="1:11" ht="18.600000000000001" customHeight="1" thickBot="1" x14ac:dyDescent="0.2">
      <c r="A1" s="1" t="s">
        <v>58</v>
      </c>
      <c r="B1" s="1"/>
      <c r="C1" s="1"/>
      <c r="D1" s="1"/>
      <c r="E1" s="1"/>
      <c r="F1" s="1"/>
      <c r="G1" s="1"/>
      <c r="H1" s="2" t="s">
        <v>0</v>
      </c>
      <c r="I1" s="64"/>
      <c r="J1" s="64"/>
      <c r="K1" s="63"/>
    </row>
    <row r="2" spans="1:11" ht="18.600000000000001" customHeight="1" thickBot="1" x14ac:dyDescent="0.2">
      <c r="A2" s="1"/>
      <c r="B2" s="1"/>
      <c r="C2" s="1"/>
      <c r="D2" s="1"/>
      <c r="E2" s="1"/>
      <c r="F2" s="1"/>
      <c r="G2" s="1"/>
      <c r="H2" s="34" t="s">
        <v>19</v>
      </c>
      <c r="I2" s="35"/>
      <c r="J2" s="35"/>
      <c r="K2" s="36"/>
    </row>
    <row r="3" spans="1:11" ht="18.600000000000001" customHeight="1" x14ac:dyDescent="0.15">
      <c r="A3" s="1"/>
      <c r="B3" s="1"/>
      <c r="C3" s="1"/>
      <c r="D3" s="1"/>
      <c r="E3" s="1"/>
      <c r="F3" s="1"/>
      <c r="G3" s="1"/>
      <c r="H3" s="1"/>
      <c r="I3" s="3"/>
      <c r="J3" s="3"/>
      <c r="K3" s="3"/>
    </row>
    <row r="4" spans="1:11" ht="18.600000000000001" customHeight="1" x14ac:dyDescent="0.15">
      <c r="A4" s="1"/>
      <c r="B4" s="1"/>
      <c r="C4" s="1"/>
      <c r="D4" s="1"/>
      <c r="E4" s="1"/>
      <c r="F4" s="1"/>
      <c r="G4" s="1"/>
      <c r="H4" s="73" t="s">
        <v>1</v>
      </c>
      <c r="I4" s="73"/>
      <c r="J4" s="73"/>
      <c r="K4" s="73"/>
    </row>
    <row r="5" spans="1:11" ht="18.60000000000000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600000000000001" customHeight="1" x14ac:dyDescent="0.15">
      <c r="A6" s="74" t="s">
        <v>55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8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7.5" customHeight="1" thickBot="1" x14ac:dyDescent="0.2">
      <c r="A8" s="62" t="s">
        <v>2</v>
      </c>
      <c r="B8" s="64"/>
      <c r="C8" s="63"/>
      <c r="D8" s="64" t="s">
        <v>3</v>
      </c>
      <c r="E8" s="64"/>
      <c r="F8" s="64"/>
      <c r="G8" s="64"/>
      <c r="H8" s="64"/>
      <c r="I8" s="64"/>
      <c r="J8" s="64"/>
      <c r="K8" s="63"/>
    </row>
    <row r="9" spans="1:11" ht="22.35" customHeight="1" thickBot="1" x14ac:dyDescent="0.2">
      <c r="A9" s="62" t="s">
        <v>4</v>
      </c>
      <c r="B9" s="64"/>
      <c r="C9" s="63"/>
      <c r="D9" s="62" t="s">
        <v>18</v>
      </c>
      <c r="E9" s="64"/>
      <c r="F9" s="64"/>
      <c r="G9" s="64"/>
      <c r="H9" s="64"/>
      <c r="I9" s="64"/>
      <c r="J9" s="64"/>
      <c r="K9" s="63"/>
    </row>
    <row r="10" spans="1:11" ht="37.5" customHeight="1" thickBot="1" x14ac:dyDescent="0.2">
      <c r="A10" s="65" t="s">
        <v>20</v>
      </c>
      <c r="B10" s="66"/>
      <c r="C10" s="67"/>
      <c r="D10" s="68"/>
      <c r="E10" s="69"/>
      <c r="F10" s="69"/>
      <c r="G10" s="69"/>
      <c r="H10" s="69"/>
      <c r="I10" s="69"/>
      <c r="J10" s="69"/>
      <c r="K10" s="70"/>
    </row>
    <row r="11" spans="1:11" ht="22.35" customHeight="1" thickBot="1" x14ac:dyDescent="0.2">
      <c r="A11" s="62" t="s">
        <v>5</v>
      </c>
      <c r="B11" s="64"/>
      <c r="C11" s="63"/>
      <c r="D11" s="77" t="s">
        <v>74</v>
      </c>
      <c r="E11" s="78"/>
      <c r="F11" s="78"/>
      <c r="G11" s="78"/>
      <c r="H11" s="78"/>
      <c r="I11" s="78"/>
      <c r="J11" s="78"/>
      <c r="K11" s="79"/>
    </row>
    <row r="12" spans="1:11" ht="22.35" customHeight="1" thickBot="1" x14ac:dyDescent="0.2">
      <c r="A12" s="62" t="s">
        <v>6</v>
      </c>
      <c r="B12" s="64"/>
      <c r="C12" s="63"/>
      <c r="D12" s="64" t="s">
        <v>21</v>
      </c>
      <c r="E12" s="64"/>
      <c r="F12" s="64"/>
      <c r="G12" s="64"/>
      <c r="H12" s="64"/>
      <c r="I12" s="64"/>
      <c r="J12" s="64"/>
      <c r="K12" s="63"/>
    </row>
    <row r="13" spans="1:11" ht="22.35" customHeight="1" thickBot="1" x14ac:dyDescent="0.2">
      <c r="A13" s="62" t="s">
        <v>50</v>
      </c>
      <c r="B13" s="64"/>
      <c r="C13" s="63"/>
      <c r="D13" s="51" t="s">
        <v>67</v>
      </c>
      <c r="E13" s="82"/>
      <c r="F13" s="82"/>
      <c r="G13" s="82"/>
      <c r="H13" s="82"/>
      <c r="I13" s="82"/>
      <c r="J13" s="82"/>
      <c r="K13" s="52"/>
    </row>
    <row r="14" spans="1:11" ht="18.600000000000001" customHeight="1" thickBo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8.600000000000001" customHeight="1" thickBot="1" x14ac:dyDescent="0.2">
      <c r="A15" s="62" t="s">
        <v>22</v>
      </c>
      <c r="B15" s="64"/>
      <c r="C15" s="63"/>
      <c r="D15" s="71">
        <f>D22</f>
        <v>0</v>
      </c>
      <c r="E15" s="71"/>
      <c r="F15" s="71"/>
      <c r="G15" s="71"/>
      <c r="H15" s="71"/>
      <c r="I15" s="71"/>
      <c r="J15" s="71"/>
      <c r="K15" s="72"/>
    </row>
    <row r="16" spans="1:11" ht="22.3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2.35" customHeight="1" x14ac:dyDescent="0.15">
      <c r="A17" s="1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2.35" customHeight="1" thickBot="1" x14ac:dyDescent="0.2">
      <c r="A18" s="1" t="s">
        <v>51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2.35" customHeight="1" thickBot="1" x14ac:dyDescent="0.2">
      <c r="A19" s="62" t="s">
        <v>9</v>
      </c>
      <c r="B19" s="64"/>
      <c r="C19" s="63"/>
      <c r="D19" s="62" t="s">
        <v>10</v>
      </c>
      <c r="E19" s="63"/>
      <c r="F19" s="64" t="s">
        <v>11</v>
      </c>
      <c r="G19" s="64"/>
      <c r="H19" s="64"/>
      <c r="I19" s="64"/>
      <c r="J19" s="64"/>
      <c r="K19" s="63"/>
    </row>
    <row r="20" spans="1:11" ht="22.35" customHeight="1" thickBot="1" x14ac:dyDescent="0.2">
      <c r="A20" s="62" t="s">
        <v>46</v>
      </c>
      <c r="B20" s="64"/>
      <c r="C20" s="63"/>
      <c r="D20" s="37">
        <f>F20*6000*0.5*1.08</f>
        <v>0</v>
      </c>
      <c r="E20" s="38"/>
      <c r="F20" s="23"/>
      <c r="G20" s="24" t="s">
        <v>56</v>
      </c>
      <c r="H20" s="24"/>
      <c r="I20" s="24"/>
      <c r="J20" s="24"/>
      <c r="K20" s="25"/>
    </row>
    <row r="21" spans="1:11" ht="22.35" customHeight="1" thickBot="1" x14ac:dyDescent="0.2">
      <c r="A21" s="83" t="s">
        <v>47</v>
      </c>
      <c r="B21" s="84"/>
      <c r="C21" s="85"/>
      <c r="D21" s="37">
        <f>F21*7000*1.08</f>
        <v>0</v>
      </c>
      <c r="E21" s="38"/>
      <c r="F21" s="26"/>
      <c r="G21" s="27" t="s">
        <v>49</v>
      </c>
      <c r="H21" s="27"/>
      <c r="I21" s="27"/>
      <c r="J21" s="27"/>
      <c r="K21" s="28"/>
    </row>
    <row r="22" spans="1:11" ht="22.35" customHeight="1" x14ac:dyDescent="0.15">
      <c r="A22" s="57" t="s">
        <v>15</v>
      </c>
      <c r="B22" s="58"/>
      <c r="C22" s="59"/>
      <c r="D22" s="60">
        <f>D20+D21</f>
        <v>0</v>
      </c>
      <c r="E22" s="61"/>
      <c r="F22" s="5"/>
      <c r="G22" s="5"/>
      <c r="H22" s="5"/>
      <c r="I22" s="5"/>
      <c r="J22" s="5"/>
      <c r="K22" s="6"/>
    </row>
    <row r="23" spans="1:11" ht="18.600000000000001" customHeight="1" thickBot="1" x14ac:dyDescent="0.2">
      <c r="A23" s="44" t="s">
        <v>17</v>
      </c>
      <c r="B23" s="45"/>
      <c r="C23" s="46"/>
      <c r="D23" s="47">
        <f>D22/1.08*0.08</f>
        <v>0</v>
      </c>
      <c r="E23" s="48"/>
      <c r="F23" s="7"/>
      <c r="G23" s="7"/>
      <c r="H23" s="7"/>
      <c r="I23" s="7"/>
      <c r="J23" s="7"/>
      <c r="K23" s="8"/>
    </row>
    <row r="24" spans="1:11" ht="18.600000000000001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.600000000000001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.600000000000001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.600000000000001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8.600000000000001" customHeight="1" x14ac:dyDescent="0.15"/>
    <row r="29" spans="1:11" ht="18.600000000000001" customHeight="1" x14ac:dyDescent="0.15"/>
    <row r="30" spans="1:11" ht="18.600000000000001" customHeight="1" x14ac:dyDescent="0.15"/>
  </sheetData>
  <mergeCells count="29">
    <mergeCell ref="A23:C23"/>
    <mergeCell ref="D23:E23"/>
    <mergeCell ref="D19:E19"/>
    <mergeCell ref="F19:K19"/>
    <mergeCell ref="D20:E20"/>
    <mergeCell ref="D21:E21"/>
    <mergeCell ref="A19:C19"/>
    <mergeCell ref="A20:C20"/>
    <mergeCell ref="A21:C21"/>
    <mergeCell ref="A22:C22"/>
    <mergeCell ref="D22:E22"/>
    <mergeCell ref="A12:C12"/>
    <mergeCell ref="D12:K12"/>
    <mergeCell ref="A13:C13"/>
    <mergeCell ref="D13:K13"/>
    <mergeCell ref="A15:C15"/>
    <mergeCell ref="D15:K15"/>
    <mergeCell ref="A9:C9"/>
    <mergeCell ref="D9:K9"/>
    <mergeCell ref="A10:C10"/>
    <mergeCell ref="D10:K10"/>
    <mergeCell ref="A11:C11"/>
    <mergeCell ref="D11:K11"/>
    <mergeCell ref="I1:K1"/>
    <mergeCell ref="H2:K2"/>
    <mergeCell ref="H4:K4"/>
    <mergeCell ref="A6:K6"/>
    <mergeCell ref="A8:C8"/>
    <mergeCell ref="D8:K8"/>
  </mergeCells>
  <phoneticPr fontId="3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初回契約分</vt:lpstr>
      <vt:lpstr>年度更新</vt:lpstr>
      <vt:lpstr>症例</vt:lpstr>
      <vt:lpstr>脱落症例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terra-shns</cp:lastModifiedBy>
  <cp:lastPrinted>2016-08-19T09:11:58Z</cp:lastPrinted>
  <dcterms:created xsi:type="dcterms:W3CDTF">2014-12-22T02:45:21Z</dcterms:created>
  <dcterms:modified xsi:type="dcterms:W3CDTF">2016-08-31T05:42:37Z</dcterms:modified>
</cp:coreProperties>
</file>